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CATÁLOGO" sheetId="2" r:id="rId1"/>
  </sheets>
  <definedNames>
    <definedName name="_xlnm._FilterDatabase" localSheetId="0" hidden="1">CATÁLOGO!$B$18:$H$184</definedName>
    <definedName name="area" localSheetId="0">#REF!</definedName>
    <definedName name="area">#REF!</definedName>
    <definedName name="_xlnm.Print_Area" localSheetId="0">CATÁLOGO!$B$2:$H$216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0">CATÁLOGO!$2:$17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1" i="2" l="1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190" i="2"/>
  <c r="H184" i="2"/>
  <c r="H183" i="2"/>
  <c r="H182" i="2"/>
  <c r="H181" i="2"/>
  <c r="H180" i="2"/>
  <c r="H179" i="2"/>
  <c r="H178" i="2"/>
  <c r="H177" i="2"/>
  <c r="H176" i="2"/>
  <c r="H175" i="2"/>
  <c r="H174" i="2"/>
  <c r="H172" i="2"/>
  <c r="H171" i="2"/>
  <c r="H170" i="2"/>
  <c r="H169" i="2"/>
  <c r="H168" i="2"/>
  <c r="H166" i="2"/>
  <c r="H165" i="2"/>
  <c r="H164" i="2"/>
  <c r="H163" i="2"/>
  <c r="H161" i="2"/>
  <c r="H160" i="2"/>
  <c r="H159" i="2"/>
  <c r="H158" i="2"/>
  <c r="H157" i="2"/>
  <c r="H156" i="2"/>
  <c r="H155" i="2"/>
  <c r="H153" i="2"/>
  <c r="H152" i="2"/>
  <c r="H151" i="2"/>
  <c r="H150" i="2"/>
  <c r="H149" i="2"/>
  <c r="H148" i="2"/>
  <c r="H147" i="2"/>
  <c r="H146" i="2"/>
  <c r="H145" i="2"/>
  <c r="H144" i="2"/>
  <c r="H141" i="2"/>
  <c r="H140" i="2"/>
  <c r="H139" i="2"/>
  <c r="H138" i="2"/>
  <c r="H137" i="2"/>
  <c r="H136" i="2"/>
  <c r="H135" i="2"/>
  <c r="H134" i="2"/>
  <c r="H133" i="2"/>
  <c r="H131" i="2"/>
  <c r="H130" i="2"/>
  <c r="H129" i="2"/>
  <c r="H128" i="2"/>
  <c r="H127" i="2"/>
  <c r="H125" i="2"/>
  <c r="H124" i="2"/>
  <c r="H123" i="2"/>
  <c r="H122" i="2"/>
  <c r="H120" i="2"/>
  <c r="H119" i="2"/>
  <c r="H118" i="2"/>
  <c r="H117" i="2"/>
  <c r="H116" i="2"/>
  <c r="H115" i="2"/>
  <c r="H114" i="2"/>
  <c r="H112" i="2"/>
  <c r="H111" i="2"/>
  <c r="H110" i="2"/>
  <c r="H109" i="2"/>
  <c r="H108" i="2"/>
  <c r="H107" i="2"/>
  <c r="H106" i="2"/>
  <c r="H105" i="2"/>
  <c r="H104" i="2"/>
  <c r="H103" i="2"/>
  <c r="H100" i="2"/>
  <c r="H99" i="2"/>
  <c r="H98" i="2"/>
  <c r="H97" i="2"/>
  <c r="H96" i="2"/>
  <c r="H95" i="2"/>
  <c r="H94" i="2"/>
  <c r="H93" i="2"/>
  <c r="H92" i="2"/>
  <c r="H90" i="2"/>
  <c r="H89" i="2"/>
  <c r="H88" i="2"/>
  <c r="H87" i="2"/>
  <c r="H86" i="2"/>
  <c r="H84" i="2"/>
  <c r="H83" i="2"/>
  <c r="H82" i="2"/>
  <c r="H81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5" i="2"/>
  <c r="H64" i="2"/>
  <c r="H63" i="2"/>
  <c r="H62" i="2"/>
  <c r="H162" i="2" l="1"/>
  <c r="H210" i="2" s="1"/>
  <c r="H167" i="2"/>
  <c r="H211" i="2" s="1"/>
  <c r="H143" i="2"/>
  <c r="H154" i="2"/>
  <c r="H209" i="2" s="1"/>
  <c r="H173" i="2"/>
  <c r="H212" i="2" s="1"/>
  <c r="H113" i="2"/>
  <c r="H203" i="2" s="1"/>
  <c r="H121" i="2"/>
  <c r="H204" i="2" s="1"/>
  <c r="H132" i="2"/>
  <c r="H206" i="2" s="1"/>
  <c r="H126" i="2"/>
  <c r="H205" i="2" s="1"/>
  <c r="H102" i="2"/>
  <c r="H202" i="2" s="1"/>
  <c r="H91" i="2"/>
  <c r="H200" i="2" s="1"/>
  <c r="H72" i="2"/>
  <c r="H197" i="2" s="1"/>
  <c r="H80" i="2"/>
  <c r="H198" i="2" s="1"/>
  <c r="H85" i="2"/>
  <c r="H199" i="2" s="1"/>
  <c r="H61" i="2"/>
  <c r="H196" i="2" s="1"/>
  <c r="H59" i="2"/>
  <c r="H58" i="2"/>
  <c r="H57" i="2"/>
  <c r="H56" i="2"/>
  <c r="H55" i="2"/>
  <c r="H54" i="2"/>
  <c r="H53" i="2"/>
  <c r="H52" i="2"/>
  <c r="H51" i="2"/>
  <c r="H49" i="2"/>
  <c r="H48" i="2"/>
  <c r="H47" i="2"/>
  <c r="H46" i="2"/>
  <c r="H45" i="2"/>
  <c r="H43" i="2"/>
  <c r="H42" i="2"/>
  <c r="H41" i="2"/>
  <c r="H40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142" i="2" l="1"/>
  <c r="H207" i="2" s="1"/>
  <c r="H208" i="2"/>
  <c r="H101" i="2"/>
  <c r="H201" i="2" s="1"/>
  <c r="H60" i="2"/>
  <c r="H195" i="2" s="1"/>
  <c r="H20" i="2"/>
  <c r="H31" i="2"/>
  <c r="H191" i="2" s="1"/>
  <c r="H39" i="2"/>
  <c r="H192" i="2" s="1"/>
  <c r="H50" i="2"/>
  <c r="H194" i="2" s="1"/>
  <c r="H44" i="2"/>
  <c r="H193" i="2" s="1"/>
  <c r="K426" i="2"/>
  <c r="K427" i="2"/>
  <c r="K428" i="2"/>
  <c r="K429" i="2"/>
  <c r="K430" i="2"/>
  <c r="C189" i="2"/>
  <c r="H19" i="2" l="1"/>
  <c r="K431" i="2"/>
  <c r="L431" i="2" s="1"/>
  <c r="L426" i="2"/>
  <c r="L427" i="2"/>
  <c r="L428" i="2"/>
  <c r="L429" i="2"/>
  <c r="L430" i="2"/>
  <c r="K432" i="2" l="1"/>
  <c r="L432" i="2" s="1"/>
  <c r="H190" i="2"/>
  <c r="H189" i="2" l="1"/>
  <c r="H187" i="2" s="1"/>
  <c r="C18" i="2"/>
  <c r="C187" i="2" s="1"/>
  <c r="H214" i="2" l="1"/>
  <c r="H215" i="2" s="1"/>
  <c r="H216" i="2" s="1"/>
</calcChain>
</file>

<file path=xl/sharedStrings.xml><?xml version="1.0" encoding="utf-8"?>
<sst xmlns="http://schemas.openxmlformats.org/spreadsheetml/2006/main" count="526" uniqueCount="256">
  <si>
    <t>DESCRIPCIÓN GENERAL DE LOS TRABAJOS:</t>
  </si>
  <si>
    <t>FECHA DE INICIO:</t>
  </si>
  <si>
    <t>FECHA DE TERMINACIÓN:</t>
  </si>
  <si>
    <t>PLAZO DE EJECUCIÓN:</t>
  </si>
  <si>
    <t>RAZÓN SOCIAL DEL LICITANTE:</t>
  </si>
  <si>
    <t>NOMBRE, CARGO Y FIRMA DEL LICITANTE: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</si>
  <si>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</si>
  <si>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</si>
  <si>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</si>
  <si>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</si>
  <si>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</si>
  <si>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</si>
  <si>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</si>
  <si>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</si>
  <si>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IMPORTE CON LETRA (IVA INCLUIDO)</t>
  </si>
  <si>
    <t>SUBTOTAL M. N.</t>
  </si>
  <si>
    <t>IVA M. N.</t>
  </si>
  <si>
    <t>TOTAL M. N.</t>
  </si>
  <si>
    <t>GOBIERNO DEL ESTADO DE JALISCO</t>
  </si>
  <si>
    <t>SECRETARÍA DE INFRAESTRUCTURA Y OBRA PÚBLICA</t>
  </si>
  <si>
    <t>DIRECCIÓN GENERAL DE INGENIERÍA DE COSTOS, PRESUPUESTOS Y EVALUACIÓN</t>
  </si>
  <si>
    <t>FECHA:</t>
  </si>
  <si>
    <t>NÚMERO DE PROCEDIMIENTO:</t>
  </si>
  <si>
    <t>A</t>
  </si>
  <si>
    <t>B</t>
  </si>
  <si>
    <t>C</t>
  </si>
  <si>
    <t>D</t>
  </si>
  <si>
    <t>RESUMEN DE PARTIDAS</t>
  </si>
  <si>
    <t>M2</t>
  </si>
  <si>
    <t>M3</t>
  </si>
  <si>
    <t>M</t>
  </si>
  <si>
    <t>PZA</t>
  </si>
  <si>
    <t>CATÁLOGO DE CONCEPTOS</t>
  </si>
  <si>
    <t>RED DE DRENAJE</t>
  </si>
  <si>
    <t>PAVIMENTO CONCRETO HIDRAULICO</t>
  </si>
  <si>
    <t>CONSTRUCCION DE BANQUETAS</t>
  </si>
  <si>
    <t>ILUMINACION</t>
  </si>
  <si>
    <t>RED DE AGUA POTABLE</t>
  </si>
  <si>
    <t xml:space="preserve"> </t>
  </si>
  <si>
    <t>TRAZO Y NIVELACIÓN DE TERRENO PARA IDENTIFICAR TRAYECTORIA DE CEPA PARA LA TUBERIA, ESTABLECIENDO REFERENCIAS CON MOJONERAS, ESTACAS Y MANO DE OBRA CALIFICADA DURANTE EL TRABAJO CON APARATO TOPOGRÁFICOS INCLUYE: TODOS LOS MATERIALES NECESARIOS PARA LA EJECUCIÓN DE LOS TRABAJOS</t>
  </si>
  <si>
    <t>SUMINISTRO E INSTALACION DE TUBERIA DE PVC ALCANTARILLADO SERIE 25 DE 10" (250 MM) DE DIAMETRO,INCLUYE: ANILLOS ANGER, CARGA, FLETE AL LUGAR DE LA OBRA, DESCARGA, MANIOBRAS YACARREOS LOCALES HASTA EL SITIO EXACTO DE SU INSTALACION, BAJADO A LA ZANJA, LIMPIEZA,LUBRICACION, SU INSTALACION, PRUEBA HIDROSTATICA, EL EQUIPO, LA HERRAMIENTA Y LA MANO DE OBRA NECESARIA PARA SU COMPLETA EJECUCION.</t>
  </si>
  <si>
    <t>COLOCACION DE DESCARGA DOMICILIARIA CON TUBERIA 6"Ø S-25, Y SILLETA 10"X6" S-25, INCLUYE PLANTILLA CON MATERIAL DE BANCO, EXCAVACION EN TERRENO  TIPO "B", COLOCACION DE TUBO,  CODO 6"X90°, RELLENO CON MATERIAL PRODUCTO DE EXCAVACION,  COMPACTACION CON HUMEDAD OPTIMA Y TODO LO NECESARIO PARA SU CORRECTA EJECUCION.  (SE DEBERA DEJAR INDICADO EN EL MACHUELO DE FORMA PERMANENTE LA UBICACION EXACTA DE  LA DESCARGA DOMICILIARIA)</t>
  </si>
  <si>
    <t>CONSTRUCCION DE REGISTRO CIEGO EN BANQUETA DE 0.40X0.40X0.50 A BASE DE LADRILLO DE LAMA ASENTADO CON MORTERO CEMENTO-ARENA PROP.  1:3, APLANADO Y PULIDO  PARA CONEXION DE DESCARGA DOMICILIARIA NUEVA, INCLUYE  TAPA DE FO.FO DE 30CMØ, MATERIAL Y MANO DE OBRA.</t>
  </si>
  <si>
    <t>POZO DE VISITA TIPO COMUN, HASTA 2.00 m DE PROFUNDIDAD, DE 0.60 A 1.20 m DE DIAMETRO, INCLUYE PLANTILLA DE MAMPOSTERIA DE PIEDRA BRAZA, ASENTADA CON MORTERO CEMENTO-ARENA EN PROPORCION 1:5, CON RECUBRIMIENTO DE CONCRETO F'c=150 kg/cm2 DE 8cm DE ESPESOR; MUROS DE 28 cm DE ESPESOR, DE TABIQUE ROJO RECOCIDO, ASENTADO Y JUNTEADO CON MORTERO CEMENTO-ARENA EN PROPORCION 1:3, APLANADO INTERIOR PULIDO CON MORTERO CEMENTO-ARENA EN PROPORCION 1:3, ESCALONES DE Fo. Fo., PRUEBA HIDROSTATICA, MATERIALES, MANO DE OBRA, EQUIPO Y HERRAMIENTA NECESARIA PARA SU COMPLETA EJECUCION. INCLUYE EXCAVACIONES, RELLENOS,  JUEGO DE BROCAL Y TAPA DE CONCRETO.</t>
  </si>
  <si>
    <t>CARGA Y ACARREO DE MATERIAL,  FUERA DE LA OBRA AL PRIMER KILOMETRO DE DISTANCIA</t>
  </si>
  <si>
    <t>LIMPIEZA DE AREAS DE TRABAJO Y CIRCULACION DURANTE LA EJECUCION Y AL FINAL DE LOS TRABAJOS,  INCLUYENDO EL RETIRO DEL MATERIAL SOBRANTE PRODUCTO DE EXCAVACIONES Y/O CORTES  FUERA DE LA OBRA, LAS VECES QUE SE REQUIERA.</t>
  </si>
  <si>
    <t>TRAZO Y NIVELACIÓN ESTABLECIENDO REFERENCIAS CON MOJONERAS, ESTACAS Y MANO DE OBRA CALIFICADA DURANTE EL TRABAJO CON APARATO TOPOGRÁFICOS INCLUYE: TODOS LOS MATERIALES NECESARIOS PARA LA EJECUCIÓN DE LOS TRABAJOS</t>
  </si>
  <si>
    <t>SUMINISTRO Y CONSTRUCCION DE BASE HIDRAULICA GRANULAR DE 20 CM DE ESPESOR PREMEZCLADA  EN PLANTA QUE CUMPLA CON LA NORMA VIGENTE DE SCT,  INCLUYE MATERIALES, TENDIDO Y COMPACTACION AL 100% Y PRUEBAS DE LABORATORIO</t>
  </si>
  <si>
    <t>CONSTRUCCIÓN DE MACHUELO INTEGRAL TIPO "L"DE CONCRETO HIDRÁULICO PREMEZCLADO DE 200 KG/CM2  CON SECCIÓN DE 15 X 36 X 45 CM.  INCLUYE: CIMBRA, DESCIMBRA VIBRADO,CURADO CON CURACRETO,SELLADO CON MATERIAL AHULADO Y  ACARREO DE LOS MATERIALES AL SITIO DE SU UTILIZACION.  (SE DEBERA DEJAR INDICADO EN EL MACHUELO DE FORMA PERMANENTE LA UBICACION EXACTA DE  LA DESCARGA DOMICILIARIA)</t>
  </si>
  <si>
    <t>DEMOLICION  DE BANQUETAS POR MEDIOS MECANICOS,  INCLUYE ACARREO DE MATERIAL (PRIMER KM DE DISTANCIA)</t>
  </si>
  <si>
    <t>RELLENO CON MATERIAL  DE BANCO COMPACTADO CON EQUIPO MECANICO LIGERO AL 90 % PROCTOR, EN CAPAS DE 20cm, INCLUYE: SUMINISTRO, ACARREO Y SELECCIÓN DEL MATERIAL DE RELLENO, LA ADICIÓN DEL AGUA NECESARIA, MANO DE OBRA Y HERRAMIENTA.</t>
  </si>
  <si>
    <t>SUMINISTRO DE REGISTRO PREFABRICADO  CON MARCO GALVANIZADO PARA LUMINARIA DE  ALUMBRADO PUBLICO  CON MEDIDAS DE 30X30X40 CM.</t>
  </si>
  <si>
    <t>SUMINISTRO DE POLIDUCTO NARANJA  DE 1.5" PARA  ALUMBRADO PUBLICO</t>
  </si>
  <si>
    <t>SUMINISTRO Y COLOCACION DE CABLE DE ALUMINIO 2+1 CAL 6 AWG SUBTERRANEO</t>
  </si>
  <si>
    <t>SUMINISTRO Y COLOCACION DE POLIDUCTO CORRUGADO MCA POLIFLEX DE 0.75"</t>
  </si>
  <si>
    <t>SUMINISTRO Y COLOCACION DE TUBERIA HIDRAULICA  DE 2" RD26 PARA RED DE AGUA POTABLE</t>
  </si>
  <si>
    <t>RELLENO DE CEPAS EN TUBERIA DE 2" CON MATERIAL  PRODUCTO DE LA EXCAVACION,  COMPACTADO AL 95% P.V.M.S EN CAPAS DE 20CMS, INCLUYE: SELECCION DE MATERIAL, TRASPALEO Y AGUA.</t>
  </si>
  <si>
    <t>SUMINISTRO Y COLOCACION DE  TOMAS  DOMICILIARIAS PARA TUBERIA DE 2", INCLUYE MATERIAL, Y MANO DE OBRA.</t>
  </si>
  <si>
    <t>CARGA CON MAQUINA A CAMION,Y ACARREO DE MATEIAL FUERA DE LA OBRA DEL MATERIAL SOBRANTE PRODUCTO DE EXCAVACIONES, CORTES, ETC. INCLUYE: LA MAQUINARIA, EL CAMION INACTIVO DURANTE LA CARGA Y LAS MANIOBRAS LOCALES. 1ER KM</t>
  </si>
  <si>
    <t>SUMINISTRO Y COLOCACION DE CRUCERO "A, B" QUE CONSTA DE,1 VALVULA FIG.83 DE BRONCE, 1 JUNTA GIUBAULT FO.FO 2", 1 TEE 2" Ø PVC, RD-26 , ATRAQUE Y EXTREMIDAD CAMPANA 2"Ø,  INCLUYE  MATERIAL,  INSTALACION Y TODO LO NECESARIO PARA SU CORRECTA EJECUCION.</t>
  </si>
  <si>
    <t>SUMINISTRO Y COLOCACION DE CRUCERO "C, D' " QUE CONSTA DE,1 TAPON CAMPANA PVC RD-26 Y ATRAQUE, INCLUYE  MATERIAL,  INSTALACION Y TODO LO NECESARIO PARA SU CORRECTA EJECUCION.</t>
  </si>
  <si>
    <t>ENCAMADO DE 10 CM DE ESPESOR Y ACOSTILLADO DE TUBERIA CON MATERIAL DE BANCO DE 20 CM SOBRE NIVEL DEL LOMO CON MATERIAL DE BANCO (TEPETATE),  COMPACTADO AL 90% (EL V.R.S MINIMO DEBE SER AL 90% ) P.V.S.M EN CAPAS DE 20 CM. EL CONCEPTO INCLUYE: SUMINISTRO, ACARREO,  SU TRASPALEO AL FONDO DE LA CEPA, LA INCORPORACIÓN DE AGUA Y SU HOMOGENEIZACIÓN CON LA HUMEDAD OPTIMA.</t>
  </si>
  <si>
    <t>RELLENO CON MATERIAL PRODUCTO DE EXCAVACION COMPACTADO CON EQUIPO MECANICO LIGERO AL 90 % PROCTOR, EN CAPAS DE 20cm, INCLUYE: SUMINISTRO, ACARREO Y SELECCIÓN DEL MATERIAL DE RELLENO, LA ADICIÓN DEL AGUA NECESARIA, MANO DE OBRA Y HERRAMIENTA.RELLENO DE CEPAS CON MATERIAL  PRODUCTO DE LA EXCAVACION, (EL 30 % DEL RELLENO TOTAL) COMPACTADO AL 90% P.V.M.S EN CAPAS DE 20CM, INCLUYE: SELECCION DE MATERIAL, TRASPALEO Y AGUA.</t>
  </si>
  <si>
    <t>DEMOLICION Y CORTE POR MEDIOS MEDIOS MECANICOS DE ASFALTO Y/O EMPEDRADO CON UN ESPESOR 35 CM, INCLUYE ACARREO DE MATERIAL (PRIMER KM DE DISTANCIA)</t>
  </si>
  <si>
    <t>MEJORAMIENTO DE TERRENO DE TERRENO NATURAL CON ESPESOR DE 20 CM A BASE DE EQUIPÓ MECÁNICO 5% DE CAL MEZCLADO CON HUMEDAD OPTIMA Y COMPACTADO AL 90% DE SU P.V.S.M  TRABAJO TERMINADO.</t>
  </si>
  <si>
    <t>CONSTRUCCIÓN DE LOSAS DE CONCRETO F´C= 300KG/CM2 MR 35  GRAVA DE 1 1/2" DE 18 CM DE ESPESOR  INCLUYE: CIMBRADO, DESCIMBRADO CURADO, VIBRADO, CORTE DE LOSA A 1/3 DE SU ESPESOR EN LOSAS DE 3X3 Y CALAFATEO CON MATERIAL AHULANTE O SIMILAR, Y  ACARREO DE LOS MATERIALES AL SITIO DE SU UTILIZACIÓN, MATERIALES Y MANO DE OBRA NECESARIOS PARA LA CORRECTA EJECUCION DE LOS TRABAJOS</t>
  </si>
  <si>
    <t>SUMINISTRO Y COLOCACION DE VARILLA COBRIZADA  PARA TIERRA FISICA  MARCA COPPERWELD  DE 1.50 M X 3/8"</t>
  </si>
  <si>
    <t>EXCAVACION CON MEDIOS MANUALAES EN CEPAS EN TERRENO TIPO "B" DE 0.00 A .6 M DE PROFUNDIDAD, PARA TUBO DE 02" CON EQUIPO MECANICO , MEDIDO COMPACTO INCLUYE COLOCACION DE MATERIAL A UN COSTADO DE LA CEPA AFINE DE PISO Y TALUD.</t>
  </si>
  <si>
    <t>CONSTRUCCIÒN DE CAJA DE VÀLVULAS  DE 0.50 X 0.50 M. HECHA A BASE SE TABIQUE JUNTEADA CON MORTERO CEMENTO-ARENA PROPORCION 1:3 INCLUYE  TAPA DE PLASTICO Y CONTRAMARCO,  INCLUYE MATERIALES, MANO DE OBRA Y TODO LO NECESARIO PARA SU CORRECTA EJECUCION.</t>
  </si>
  <si>
    <t>PAVIMENTACION CON CONCRETO HIDRAULICO EN LA CALLE MAXIMO DAVALOS (DE LOPEZ RAYON A JUAREZ).</t>
  </si>
  <si>
    <t>Pavimentación con concreto hidráulico en las calles Máximo Dávalos, Gigantes, Jesús García y Manuel M. Ponce, en la cabecera municipal de Zapotlanejo, Jalisco.</t>
  </si>
  <si>
    <t>A01</t>
  </si>
  <si>
    <t>A02</t>
  </si>
  <si>
    <t>A03</t>
  </si>
  <si>
    <t>A04</t>
  </si>
  <si>
    <t>A05</t>
  </si>
  <si>
    <t>B01</t>
  </si>
  <si>
    <t xml:space="preserve">PAVIMENTACION CON CONCRETO HIDRAULICO EN LA CALLE GIGANTES CABECERA MUNICIPAL </t>
  </si>
  <si>
    <t>B02</t>
  </si>
  <si>
    <t>B03</t>
  </si>
  <si>
    <t>B04</t>
  </si>
  <si>
    <t>B05</t>
  </si>
  <si>
    <t>C01</t>
  </si>
  <si>
    <t>C02</t>
  </si>
  <si>
    <t>C03</t>
  </si>
  <si>
    <t>C04</t>
  </si>
  <si>
    <t>C05</t>
  </si>
  <si>
    <t>D01</t>
  </si>
  <si>
    <t xml:space="preserve">PAVIMENTACION CON CONCRETO HIDRAULICO EN LA CALLE MANUEL M.  PONCE, CABECERA MUNICIPAL </t>
  </si>
  <si>
    <t>D02</t>
  </si>
  <si>
    <t>D03</t>
  </si>
  <si>
    <t>D04</t>
  </si>
  <si>
    <t>D05</t>
  </si>
  <si>
    <t>PAVIMENTACION CON CONCRETO HIDRAULICO EN LA CALLE JESUS GARCIA</t>
  </si>
  <si>
    <t>RELLENO CON MATERIAL PRODUCTO DE EXCAVACION COMPACTADO CON EQUIPO MECANICO LIGERO AL 90 % PROCTOR, EN CAPAS DE 20cm, INCLUYE: SUMINISTRO, ACARREO Y SELECCIÓN DEL MATERIAL DE RELLENO, LA ADICIÓN DEL AGUA NECESARIA, MANO DE OBRA Y HERRAMIENTA.RELLENO DE CEPAS CON MATERIAL  PRODUCTO DE LA EXCAVACION, (EL 30 % DEL RELLENO TOTAL) COMPACTADO AL 90% P.V.M.S EN CAPAS DE 20CMS, INCLUYE: SELECCION DE MATERIAL, TRASPALEO Y AGUA.</t>
  </si>
  <si>
    <t>CONSTRUCCIÓN DE LOSAS DE CONCRETO F´C= 300KG/CM2 MR 35  GRAVA DE 1 1/2" DE 18 CMS DE ESPESOR  INCLUYE: CIMBRADO, DESCIMBRADO CURADO, VIBRADO, CORTE DE LOSA A 1/3 DE SU ESPESOR EN LOSAS DE 3X3 Y CALAFATEO CON MATERIAL AHULANTE O SIMILAR, Y  ACARREO DE LOS MATERIALES AL SITIO DE SU UTILIZACIÓN, MATERIALES Y MANO DE OBRA NECESARIOS PARA LA CORRECTA EJECUCION DE LOS TRABAJOS</t>
  </si>
  <si>
    <t>SUMINISTRO Y COLOCACION DE CRUCERO "A, B" QUE CONSTA DE,1 VALVULA FIG.83 DE BRONCE, 1 JUNTA GIUBAULT FO.FO 2", 1 TEE 2" Ø PVC, RD-26 INCLUYE  MATERIAL,  INSTALACION Y TODO LO NECESARIO PARA SU CORRECTA EJECUCION.</t>
  </si>
  <si>
    <t>CONSTRUCCIÒN DE CAJA DE VÀLVULAS  DE 0.50 X 0.50 HECHA A BASE SE TABIQUE JUNTEADA CON MORTERO CEMENTO-ARENA PROPORCION 1:3 INCLUYE  TAPA DE PLASTICO Y CONTRAMARCO,  INCLUYE MATERIALES, MANO DE OBRA Y TODO LO NECESARIO PARA SU CORRECTA EJECUCION.</t>
  </si>
  <si>
    <t>DEMOLICION Y CORTE POR MEDIOS MEDIOS MECANICOS DE ASFALTO Y/O EMPEDRADO CON UN ESPESOR 0.35 CM, INCLUYE ACARREO DE MATERIAL (PRIMER KM DE DISTANCIA)</t>
  </si>
  <si>
    <t>CONSTRUCCIÓN DE MACHUELO INTEGRAL TIPO "L"DE CONCRETO HIDRÁULICO PREMEZCLADO DE 200 KG/CM2  CON SECCIÓN DE 15 X 35 X 45 CM.  INCLUYE: CIMBRA, DESCIMBRA VIBRADO,CURADO CON CURACRETO,SELLADO CON MATERIAL AHULADO Y  ACARREO DE LOS MATERIALES AL SITIO DE SU UTILIZACION.  (SE DEBERA DEJAR INDICADO EN EL MACHUELO DE FORMA PERMANENTE LA UBICACION EXACTA DE  LA DESCARGA DOMICILIARIA)</t>
  </si>
  <si>
    <t>CONSTRUCCIÓN DE LOSAS DE CONCRETO F´C= 300KG/CM2 MR 45  GRAVA DE 1 1/2" DE 18 CMS DE ESPESOR  INCLUYE: CIMBRADO, DESCIMBRADO CURADO, VIBRADO, CORTE DE LOSA A 1/3 DE SU ESPESOR EN LOSAS DE 3X3 Y CALAFATEO CON MATERIAL AHULANTE O SIMILAR, Y  ACARREO DE LOS MATERIALES AL SITIO DE SU UTILIZACIÓN, MATERIALES Y MANO DE OBRA NECESARIOS PARA LA CORRECTA EJECUCION DE LOS TRABAJOS</t>
  </si>
  <si>
    <t>SUMINISTRO Y COLOCACION DE CRUCERO "A" Y "L" QUE CONSTA  DE VALVULA Y PIEZAS ESPECIALES DE FO FO Y DE PVC.INCLUYE  MATERIAL,  INSTALACION Y TODO LO NECESARIO PARA SU CORRECTA EJECUCION.</t>
  </si>
  <si>
    <t>SUMINISTRO Y COLOCACION DE CRUCERO "B", "C", "D", "E", "H", "I", "J", "K", QUE CONSTA DE  VALVULA Y PIEZAS ESPECIALES DE FO FO Y DE PVC.INCLUYE  MATERIAL,  INSTALACION Y TODO LO NECESARIO PARA SU CORRECTA EJECUCION.</t>
  </si>
  <si>
    <t>SUMINISTRO Y COLOCACION DE CRUCERO "F" Y "G" QUE CONSTA DE VALVULA Y PIEZAS ESPECIALES DE FO FO Y DE PVC.INCLUYE  MATERIAL,  INSTALACION Y TODO LO NECESARIO PARA SU CORRECTA EJECUCION.</t>
  </si>
  <si>
    <t>CONSTRUCCIÒN DE CAJA DE VÀLVULAS  DE 1.00 X 1.00 A BASE DE TABIQUE JUNTEADO CON MORTERO CEMENTO- ARENA PROP. 1:3,  CON MARCO DE FE. C-4" SENCILLO DE 1.20 DE LONGITUD Y TAPA DE FO.FO DE 110KG (PARA TRAFICO PESADO)  INCLUYE ACARREO DE MATERIALES AL SITIO DE SU UTILIZACION MATERIALES, MANO DE OBRA Y  TODO LO NECESARIO PARA SU CORRECTA EJECUSION.</t>
  </si>
  <si>
    <t>ENCAMADO DE10CM DE ESPESOR Y ACOSTILLADO DE TUBERIA CON MATERIAL DE BANCO DE20 CM  SOBRE NIVEL DEL LOMO CON MATERIAL DE BANCO (TEPETATE),  COMPACTADO AL 90% (EL V.R.S MINIMO DEBE SER AL 90% ) P.V.S.M EN CAPAS DE 20 CMS. EL CONCEPTO INCLUYE: SUMINISTRO, ACARREO,  SU TRASPALEO AL FONDO DE LA CEPA, LA INCORPORACIÓN DE AGUA Y SU HOMOGENEIZACIÓN CON LA HUMEDAD OPTIMA.</t>
  </si>
  <si>
    <t>DEMOLICION Y CORTE POR MEDIOS MEDIOS MECANICOS DE ASFALTO Y/O EMPEDRADO CON UN ESPESOR 38 CM, INCLUYE ACARREO DE MATERIAL (PRIMER KM DE DISTANCIA)</t>
  </si>
  <si>
    <t>CONSTRUCCION DE BANQUETA DE 8 CMDE ESPESOR CON CONCRETO F'C=150 KG/CM2 Y CUADROS MAXIMOS DE 1.50 X 1.50 M,  ACABADO ESCOBILLADO COLOR  ROJO OXIDO, INCLUYE MATERIALES, MANO DE OBRA Y TODO LO NECESARIO PARA SU CORRECTA EJECUCION.</t>
  </si>
  <si>
    <t>CONSTRUCCION DE BANQUETA DE 8 CMDE ESPESOR CON CONCRETO F'C=150 KG/CM2 Y CUADROS MAXIMOS DE 1.50 X 1.50,  ACABADO ESCOBILLADO COLOR  ROJO OXIDO, INCLUYE MATERIALES, MANO DE OBRA Y TODO LO NECESARIO PARA SU CORRECTA EJECUCION.</t>
  </si>
  <si>
    <t>EXCAVACION CON MEDIOS MECANICOS  EN CEPAS EN TERRENO TIPO "B" DE 0.00 A 2.00 M S DE PROFUNDIDAD, PARA TUBO DE 10" CON EQUIPO MECANICO , MEDIDO COMPACTO INCLUYE COLOCACION DE MATERIAL A UN COSTADO DE LA CEPA AFINE DE PISO Y TALUD.</t>
  </si>
  <si>
    <t>SUMINISTRO Y COLOCACION DE VARILLA COBRIZADA  PARA TIERRA FISICA  MARCA COPPERWELD  DE 1.50 M  X 3/8"</t>
  </si>
  <si>
    <t>EXCAVACION CON MEDIOS MANUALAES EN CEPAS EN TERRENO TIPO "B" DE 0.00 A .6 M S DE PROFUNDIDAD, PARA TUBO DE 02" CON EQUIPO MECANICO , MEDIDO COMPACTO INCLUYE COLOCACION DE MATERIAL A UN COSTADO DE LA CEPA AFINE DE PISO Y TALUD.</t>
  </si>
  <si>
    <t>EXCAVACION CON MEDIOS MANUALES EN CEPAS EN TERRENO TIPO "B" DE 0.00 A .6 M S DE PROFUNDIDAD, PARA TUBO DE 02" CON EQUIPO MECANICO , MEDIDO COMPACTO INCLUYE COLOCACION DE MATERIAL A UN COSTADO DE LA CEPA AFINE DE PISO Y TALUD.</t>
  </si>
  <si>
    <t>SIOP-001</t>
  </si>
  <si>
    <t>SIOP-002</t>
  </si>
  <si>
    <t>SIOP-003</t>
  </si>
  <si>
    <t>SIOP-004</t>
  </si>
  <si>
    <t>SIOP-005</t>
  </si>
  <si>
    <t>SIOP-006</t>
  </si>
  <si>
    <t>SIOP-007</t>
  </si>
  <si>
    <t>SIOP-008</t>
  </si>
  <si>
    <t>SIOP-009</t>
  </si>
  <si>
    <t>SIOP-010</t>
  </si>
  <si>
    <t>SIOP-011</t>
  </si>
  <si>
    <t>SIOP-012</t>
  </si>
  <si>
    <t>SIOP-013</t>
  </si>
  <si>
    <t>SIOP-014</t>
  </si>
  <si>
    <t>SIOP-015</t>
  </si>
  <si>
    <t>SIOP-016</t>
  </si>
  <si>
    <t>SIOP-017</t>
  </si>
  <si>
    <t>SIOP-018</t>
  </si>
  <si>
    <t>SIOP-019</t>
  </si>
  <si>
    <t>SIOP-020</t>
  </si>
  <si>
    <t>SIOP-021</t>
  </si>
  <si>
    <t>SIOP-022</t>
  </si>
  <si>
    <t>SIOP-023</t>
  </si>
  <si>
    <t>SIOP-024</t>
  </si>
  <si>
    <t>SIOP-025</t>
  </si>
  <si>
    <t>SIOP-026</t>
  </si>
  <si>
    <t>SIOP-027</t>
  </si>
  <si>
    <t>SIOP-028</t>
  </si>
  <si>
    <t>SIOP-029</t>
  </si>
  <si>
    <t>SIOP-030</t>
  </si>
  <si>
    <t>SIOP-031</t>
  </si>
  <si>
    <t>SIOP-032</t>
  </si>
  <si>
    <t>SIOP-033</t>
  </si>
  <si>
    <t>SIOP-034</t>
  </si>
  <si>
    <t>SIOP-035</t>
  </si>
  <si>
    <t>SIOP-036</t>
  </si>
  <si>
    <t>SIOP-037</t>
  </si>
  <si>
    <t>SIOP-038</t>
  </si>
  <si>
    <t>SIOP-039</t>
  </si>
  <si>
    <t>SIOP-040</t>
  </si>
  <si>
    <t>SIOP-041</t>
  </si>
  <si>
    <t>SIOP-042</t>
  </si>
  <si>
    <t>SIOP-043</t>
  </si>
  <si>
    <t>SIOP-044</t>
  </si>
  <si>
    <t>SIOP-045</t>
  </si>
  <si>
    <t>SIOP-046</t>
  </si>
  <si>
    <t>SIOP-047</t>
  </si>
  <si>
    <t>SIOP-048</t>
  </si>
  <si>
    <t>SIOP-049</t>
  </si>
  <si>
    <t>SIOP-050</t>
  </si>
  <si>
    <t>SIOP-051</t>
  </si>
  <si>
    <t>SIOP-052</t>
  </si>
  <si>
    <t>SIOP-053</t>
  </si>
  <si>
    <t>SIOP-054</t>
  </si>
  <si>
    <t>SIOP-055</t>
  </si>
  <si>
    <t>SIOP-056</t>
  </si>
  <si>
    <t>SIOP-057</t>
  </si>
  <si>
    <t>SIOP-058</t>
  </si>
  <si>
    <t>SIOP-059</t>
  </si>
  <si>
    <t>SIOP-060</t>
  </si>
  <si>
    <t>SIOP-061</t>
  </si>
  <si>
    <t>SIOP-062</t>
  </si>
  <si>
    <t>SIOP-063</t>
  </si>
  <si>
    <t>SIOP-064</t>
  </si>
  <si>
    <t>SIOP-065</t>
  </si>
  <si>
    <t>SIOP-066</t>
  </si>
  <si>
    <t>SIOP-067</t>
  </si>
  <si>
    <t>SIOP-068</t>
  </si>
  <si>
    <t>SIOP-069</t>
  </si>
  <si>
    <t>SIOP-070</t>
  </si>
  <si>
    <t>SIOP-071</t>
  </si>
  <si>
    <t>SIOP-072</t>
  </si>
  <si>
    <t>SIOP-073</t>
  </si>
  <si>
    <t>SIOP-074</t>
  </si>
  <si>
    <t>SIOP-075</t>
  </si>
  <si>
    <t>SIOP-076</t>
  </si>
  <si>
    <t>SIOP-077</t>
  </si>
  <si>
    <t>SIOP-078</t>
  </si>
  <si>
    <t>SIOP-079</t>
  </si>
  <si>
    <t>SIOP-080</t>
  </si>
  <si>
    <t>SIOP-081</t>
  </si>
  <si>
    <t>SIOP-082</t>
  </si>
  <si>
    <t>SIOP-083</t>
  </si>
  <si>
    <t>SIOP-084</t>
  </si>
  <si>
    <t>SIOP-085</t>
  </si>
  <si>
    <t>SIOP-086</t>
  </si>
  <si>
    <t>SIOP-087</t>
  </si>
  <si>
    <t>SIOP-088</t>
  </si>
  <si>
    <t>SIOP-089</t>
  </si>
  <si>
    <t>SIOP-090</t>
  </si>
  <si>
    <t>SIOP-091</t>
  </si>
  <si>
    <t>SIOP-092</t>
  </si>
  <si>
    <t>SIOP-093</t>
  </si>
  <si>
    <t>SIOP-094</t>
  </si>
  <si>
    <t>SIOP-095</t>
  </si>
  <si>
    <t>SIOP-096</t>
  </si>
  <si>
    <t>SIOP-097</t>
  </si>
  <si>
    <t>SIOP-098</t>
  </si>
  <si>
    <t>SIOP-099</t>
  </si>
  <si>
    <t>SIOP-100</t>
  </si>
  <si>
    <t>SIOP-101</t>
  </si>
  <si>
    <t>SIOP-102</t>
  </si>
  <si>
    <t>SIOP-103</t>
  </si>
  <si>
    <t>SIOP-104</t>
  </si>
  <si>
    <t>SIOP-105</t>
  </si>
  <si>
    <t>SIOP-106</t>
  </si>
  <si>
    <t>SIOP-107</t>
  </si>
  <si>
    <t>SIOP-108</t>
  </si>
  <si>
    <t>SIOP-109</t>
  </si>
  <si>
    <t>SIOP-110</t>
  </si>
  <si>
    <t>SIOP-111</t>
  </si>
  <si>
    <t>SIOP-112</t>
  </si>
  <si>
    <t>SIOP-113</t>
  </si>
  <si>
    <t>SIOP-114</t>
  </si>
  <si>
    <t>SIOP-115</t>
  </si>
  <si>
    <t>SIOP-116</t>
  </si>
  <si>
    <t>SIOP-117</t>
  </si>
  <si>
    <t>SIOP-118</t>
  </si>
  <si>
    <t>SIOP-119</t>
  </si>
  <si>
    <t>SIOP-120</t>
  </si>
  <si>
    <t>SIOP-121</t>
  </si>
  <si>
    <t>SIOP-122</t>
  </si>
  <si>
    <t>SIOP-123</t>
  </si>
  <si>
    <t>SIOP-124</t>
  </si>
  <si>
    <t>SIOP-125</t>
  </si>
  <si>
    <t>SIOP-126</t>
  </si>
  <si>
    <t>SIOP-127</t>
  </si>
  <si>
    <t>SIOP-128</t>
  </si>
  <si>
    <t>SIOP-129</t>
  </si>
  <si>
    <t>SIOP-130</t>
  </si>
  <si>
    <t>SIOP-131</t>
  </si>
  <si>
    <t>SIOP-132</t>
  </si>
  <si>
    <t>SIOP-133</t>
  </si>
  <si>
    <t>SIOP-134</t>
  </si>
  <si>
    <t>SIOP-135</t>
  </si>
  <si>
    <t>SIOP-136</t>
  </si>
  <si>
    <t>SIOP-137</t>
  </si>
  <si>
    <t>SIOP-138</t>
  </si>
  <si>
    <t>SIOP-139</t>
  </si>
  <si>
    <t>SIOP-140</t>
  </si>
  <si>
    <t>SIOP-141</t>
  </si>
  <si>
    <t>SIOP-142</t>
  </si>
  <si>
    <t>SIOP-E-ICAR-OB-CSS-126-2019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</si>
</sst>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"/>
    <numFmt numFmtId="165" formatCode="&quot;$&quot;#,##0.00"/>
    <numFmt numFmtId="166" formatCode="&quot;$&quot;#,###.00"/>
    <numFmt numFmtId="167" formatCode="0.00000"/>
    <numFmt numFmtId="168" formatCode="&quot;SIOP-&quot;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indexed="6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Fill="1" applyAlignment="1">
      <alignment vertical="top"/>
    </xf>
    <xf numFmtId="0" fontId="3" fillId="0" borderId="0" xfId="1" applyFont="1" applyFill="1" applyBorder="1" applyAlignment="1">
      <alignment vertical="top"/>
    </xf>
    <xf numFmtId="0" fontId="5" fillId="0" borderId="0" xfId="4" applyFont="1" applyAlignment="1">
      <alignment vertical="top"/>
    </xf>
    <xf numFmtId="0" fontId="6" fillId="0" borderId="2" xfId="1" applyFont="1" applyBorder="1" applyAlignment="1">
      <alignment horizontal="justify" vertical="top"/>
    </xf>
    <xf numFmtId="0" fontId="6" fillId="0" borderId="6" xfId="1" applyFont="1" applyBorder="1" applyAlignment="1">
      <alignment horizontal="justify" vertical="top"/>
    </xf>
    <xf numFmtId="44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vertical="top"/>
    </xf>
    <xf numFmtId="0" fontId="3" fillId="0" borderId="4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3" fillId="0" borderId="1" xfId="1" applyFont="1" applyFill="1" applyBorder="1" applyAlignment="1">
      <alignment horizontal="left" vertical="top"/>
    </xf>
    <xf numFmtId="14" fontId="2" fillId="0" borderId="4" xfId="1" applyNumberFormat="1" applyFont="1" applyBorder="1" applyAlignment="1">
      <alignment horizontal="left" vertical="top"/>
    </xf>
    <xf numFmtId="14" fontId="2" fillId="0" borderId="7" xfId="1" applyNumberFormat="1" applyFont="1" applyBorder="1" applyAlignment="1">
      <alignment horizontal="left" vertical="top"/>
    </xf>
    <xf numFmtId="0" fontId="3" fillId="0" borderId="5" xfId="1" applyNumberFormat="1" applyFont="1" applyBorder="1" applyAlignment="1">
      <alignment vertical="top"/>
    </xf>
    <xf numFmtId="0" fontId="2" fillId="0" borderId="7" xfId="1" applyNumberFormat="1" applyFont="1" applyBorder="1" applyAlignment="1">
      <alignment horizontal="left" vertical="top"/>
    </xf>
    <xf numFmtId="14" fontId="2" fillId="0" borderId="11" xfId="1" applyNumberFormat="1" applyFont="1" applyBorder="1" applyAlignment="1">
      <alignment horizontal="left" vertical="top"/>
    </xf>
    <xf numFmtId="0" fontId="3" fillId="0" borderId="11" xfId="1" applyFont="1" applyBorder="1" applyAlignment="1">
      <alignment vertical="top"/>
    </xf>
    <xf numFmtId="0" fontId="3" fillId="0" borderId="2" xfId="1" applyFont="1" applyFill="1" applyBorder="1" applyAlignment="1">
      <alignment horizontal="left" vertical="top"/>
    </xf>
    <xf numFmtId="0" fontId="3" fillId="0" borderId="2" xfId="1" applyFont="1" applyBorder="1" applyAlignment="1">
      <alignment horizontal="center" vertical="top"/>
    </xf>
    <xf numFmtId="0" fontId="2" fillId="0" borderId="0" xfId="1" applyFont="1" applyFill="1" applyAlignment="1">
      <alignment horizontal="left" vertical="top" shrinkToFit="1"/>
    </xf>
    <xf numFmtId="4" fontId="2" fillId="0" borderId="0" xfId="1" applyNumberFormat="1" applyFont="1" applyFill="1" applyAlignment="1">
      <alignment horizontal="left" vertical="top" shrinkToFit="1"/>
    </xf>
    <xf numFmtId="0" fontId="6" fillId="0" borderId="8" xfId="1" applyFont="1" applyBorder="1" applyAlignment="1">
      <alignment horizontal="justify" vertical="top"/>
    </xf>
    <xf numFmtId="164" fontId="2" fillId="0" borderId="0" xfId="1" applyNumberFormat="1" applyFont="1" applyAlignment="1">
      <alignment horizontal="right" vertical="top"/>
    </xf>
    <xf numFmtId="165" fontId="2" fillId="0" borderId="0" xfId="3" applyNumberFormat="1" applyFont="1" applyAlignment="1">
      <alignment horizontal="right" vertical="top"/>
    </xf>
    <xf numFmtId="4" fontId="3" fillId="0" borderId="0" xfId="1" applyNumberFormat="1" applyFont="1" applyAlignment="1">
      <alignment horizontal="center" vertical="top"/>
    </xf>
    <xf numFmtId="165" fontId="3" fillId="0" borderId="0" xfId="3" applyNumberFormat="1" applyFont="1" applyAlignment="1">
      <alignment horizontal="right" vertical="top"/>
    </xf>
    <xf numFmtId="0" fontId="2" fillId="0" borderId="0" xfId="1" applyFont="1" applyAlignment="1">
      <alignment horizontal="center" vertical="top" wrapText="1"/>
    </xf>
    <xf numFmtId="49" fontId="2" fillId="0" borderId="0" xfId="1" applyNumberFormat="1" applyFont="1" applyAlignment="1">
      <alignment horizontal="left" vertical="top"/>
    </xf>
    <xf numFmtId="0" fontId="3" fillId="0" borderId="0" xfId="1" applyFont="1" applyAlignment="1">
      <alignment horizontal="justify" vertical="top"/>
    </xf>
    <xf numFmtId="49" fontId="8" fillId="2" borderId="12" xfId="2" applyNumberFormat="1" applyFont="1" applyFill="1" applyBorder="1" applyAlignment="1">
      <alignment horizontal="center" vertical="center"/>
    </xf>
    <xf numFmtId="49" fontId="8" fillId="2" borderId="13" xfId="2" applyNumberFormat="1" applyFont="1" applyFill="1" applyBorder="1" applyAlignment="1">
      <alignment horizontal="center" vertical="center"/>
    </xf>
    <xf numFmtId="49" fontId="8" fillId="2" borderId="13" xfId="2" applyNumberFormat="1" applyFont="1" applyFill="1" applyBorder="1" applyAlignment="1">
      <alignment horizontal="center" vertical="center" wrapText="1"/>
    </xf>
    <xf numFmtId="49" fontId="8" fillId="2" borderId="14" xfId="2" applyNumberFormat="1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justify" vertical="top"/>
    </xf>
    <xf numFmtId="166" fontId="8" fillId="2" borderId="0" xfId="4" applyNumberFormat="1" applyFont="1" applyFill="1" applyAlignment="1">
      <alignment vertical="top"/>
    </xf>
    <xf numFmtId="0" fontId="7" fillId="0" borderId="0" xfId="1" applyFont="1" applyFill="1" applyAlignment="1">
      <alignment horizontal="justify" vertical="top" shrinkToFit="1"/>
    </xf>
    <xf numFmtId="0" fontId="2" fillId="0" borderId="0" xfId="1" applyFont="1" applyFill="1" applyAlignment="1">
      <alignment horizontal="center" vertical="top" shrinkToFit="1"/>
    </xf>
    <xf numFmtId="4" fontId="2" fillId="0" borderId="0" xfId="1" applyNumberFormat="1" applyFont="1" applyFill="1" applyAlignment="1">
      <alignment horizontal="right" vertical="top" shrinkToFit="1"/>
    </xf>
    <xf numFmtId="165" fontId="2" fillId="0" borderId="0" xfId="3" applyNumberFormat="1" applyFont="1" applyFill="1" applyAlignment="1">
      <alignment horizontal="right" vertical="top" shrinkToFit="1"/>
    </xf>
    <xf numFmtId="165" fontId="7" fillId="0" borderId="0" xfId="5" applyNumberFormat="1" applyFont="1" applyFill="1" applyAlignment="1">
      <alignment horizontal="right" vertical="top" shrinkToFit="1"/>
    </xf>
    <xf numFmtId="0" fontId="2" fillId="0" borderId="0" xfId="1" applyFont="1" applyFill="1" applyAlignment="1">
      <alignment horizontal="justify" vertical="top" shrinkToFit="1"/>
    </xf>
    <xf numFmtId="0" fontId="7" fillId="0" borderId="0" xfId="1" applyFont="1" applyFill="1" applyAlignment="1">
      <alignment horizontal="center" vertical="top" shrinkToFit="1"/>
    </xf>
    <xf numFmtId="4" fontId="7" fillId="0" borderId="0" xfId="1" applyNumberFormat="1" applyFont="1" applyFill="1" applyAlignment="1">
      <alignment horizontal="right" vertical="top" shrinkToFit="1"/>
    </xf>
    <xf numFmtId="165" fontId="7" fillId="0" borderId="0" xfId="3" applyNumberFormat="1" applyFont="1" applyFill="1" applyAlignment="1">
      <alignment horizontal="right" vertical="top" shrinkToFit="1"/>
    </xf>
    <xf numFmtId="4" fontId="2" fillId="0" borderId="0" xfId="1" applyNumberFormat="1" applyFont="1" applyFill="1" applyAlignment="1">
      <alignment vertical="top"/>
    </xf>
    <xf numFmtId="0" fontId="3" fillId="3" borderId="0" xfId="1" applyFont="1" applyFill="1" applyAlignment="1">
      <alignment vertical="top"/>
    </xf>
    <xf numFmtId="0" fontId="3" fillId="3" borderId="0" xfId="1" applyFont="1" applyFill="1" applyAlignment="1">
      <alignment horizontal="center" vertical="top"/>
    </xf>
    <xf numFmtId="49" fontId="3" fillId="0" borderId="0" xfId="1" applyNumberFormat="1" applyFont="1" applyFill="1" applyAlignment="1">
      <alignment horizontal="left" vertical="top" shrinkToFit="1"/>
    </xf>
    <xf numFmtId="0" fontId="3" fillId="0" borderId="0" xfId="1" applyFont="1" applyFill="1" applyAlignment="1">
      <alignment horizontal="justify" vertical="top" shrinkToFit="1"/>
    </xf>
    <xf numFmtId="0" fontId="3" fillId="0" borderId="0" xfId="1" applyFont="1" applyFill="1" applyAlignment="1">
      <alignment horizontal="center" vertical="top" shrinkToFit="1"/>
    </xf>
    <xf numFmtId="164" fontId="3" fillId="0" borderId="0" xfId="1" applyNumberFormat="1" applyFont="1" applyFill="1" applyAlignment="1">
      <alignment horizontal="right" vertical="top" shrinkToFit="1"/>
    </xf>
    <xf numFmtId="165" fontId="3" fillId="0" borderId="0" xfId="3" applyNumberFormat="1" applyFont="1" applyFill="1" applyAlignment="1">
      <alignment horizontal="right" vertical="top" shrinkToFit="1"/>
    </xf>
    <xf numFmtId="165" fontId="3" fillId="0" borderId="0" xfId="3" applyNumberFormat="1" applyFont="1" applyAlignment="1">
      <alignment horizontal="right" vertical="top" shrinkToFit="1"/>
    </xf>
    <xf numFmtId="167" fontId="2" fillId="0" borderId="0" xfId="1" applyNumberFormat="1" applyFont="1" applyFill="1" applyAlignment="1">
      <alignment vertical="top"/>
    </xf>
    <xf numFmtId="168" fontId="2" fillId="0" borderId="0" xfId="1" applyNumberFormat="1" applyFont="1" applyFill="1" applyAlignment="1">
      <alignment horizontal="left" vertical="top" shrinkToFit="1"/>
    </xf>
    <xf numFmtId="4" fontId="2" fillId="0" borderId="0" xfId="1" applyNumberFormat="1" applyFont="1" applyFill="1" applyAlignment="1">
      <alignment horizontal="center" vertical="center" shrinkToFit="1"/>
    </xf>
    <xf numFmtId="168" fontId="7" fillId="0" borderId="0" xfId="1" applyNumberFormat="1" applyFont="1" applyFill="1" applyAlignment="1">
      <alignment horizontal="left" vertical="top" shrinkToFit="1"/>
    </xf>
    <xf numFmtId="43" fontId="2" fillId="0" borderId="0" xfId="6" applyFont="1" applyFill="1" applyAlignment="1">
      <alignment horizontal="right" vertical="top" shrinkToFit="1"/>
    </xf>
    <xf numFmtId="43" fontId="3" fillId="3" borderId="0" xfId="6" applyFont="1" applyFill="1" applyAlignment="1">
      <alignment vertical="top"/>
    </xf>
    <xf numFmtId="0" fontId="3" fillId="0" borderId="6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8" fillId="2" borderId="12" xfId="1" applyFont="1" applyFill="1" applyBorder="1" applyAlignment="1">
      <alignment horizontal="center" vertical="top"/>
    </xf>
    <xf numFmtId="0" fontId="8" fillId="2" borderId="13" xfId="1" applyFont="1" applyFill="1" applyBorder="1" applyAlignment="1">
      <alignment horizontal="center" vertical="top"/>
    </xf>
    <xf numFmtId="0" fontId="8" fillId="2" borderId="14" xfId="1" applyFont="1" applyFill="1" applyBorder="1" applyAlignment="1">
      <alignment horizontal="center" vertical="top"/>
    </xf>
    <xf numFmtId="0" fontId="8" fillId="2" borderId="0" xfId="4" applyNumberFormat="1" applyFont="1" applyFill="1" applyBorder="1" applyAlignment="1">
      <alignment horizontal="center" vertical="top"/>
    </xf>
    <xf numFmtId="0" fontId="8" fillId="2" borderId="0" xfId="4" applyNumberFormat="1" applyFont="1" applyFill="1" applyAlignment="1">
      <alignment horizontal="center" vertical="top"/>
    </xf>
    <xf numFmtId="0" fontId="3" fillId="0" borderId="6" xfId="1" applyFont="1" applyBorder="1" applyAlignment="1">
      <alignment horizontal="justify" vertical="top"/>
    </xf>
    <xf numFmtId="0" fontId="2" fillId="0" borderId="1" xfId="1" applyFont="1" applyBorder="1" applyAlignment="1">
      <alignment horizontal="center" vertical="top"/>
    </xf>
    <xf numFmtId="0" fontId="2" fillId="0" borderId="5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/>
    </xf>
    <xf numFmtId="0" fontId="2" fillId="0" borderId="8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" fillId="0" borderId="7" xfId="1" applyFont="1" applyBorder="1" applyAlignment="1">
      <alignment horizontal="center" vertical="top"/>
    </xf>
    <xf numFmtId="14" fontId="3" fillId="0" borderId="1" xfId="1" applyNumberFormat="1" applyFont="1" applyBorder="1" applyAlignment="1">
      <alignment horizontal="right" vertical="top"/>
    </xf>
    <xf numFmtId="14" fontId="3" fillId="0" borderId="3" xfId="1" applyNumberFormat="1" applyFont="1" applyBorder="1" applyAlignment="1">
      <alignment horizontal="right" vertical="top"/>
    </xf>
    <xf numFmtId="0" fontId="2" fillId="0" borderId="6" xfId="1" applyNumberFormat="1" applyFont="1" applyBorder="1" applyAlignment="1">
      <alignment horizontal="justify" vertical="top"/>
    </xf>
    <xf numFmtId="0" fontId="2" fillId="0" borderId="8" xfId="1" applyNumberFormat="1" applyFont="1" applyBorder="1" applyAlignment="1">
      <alignment horizontal="justify" vertical="top"/>
    </xf>
    <xf numFmtId="14" fontId="3" fillId="0" borderId="5" xfId="1" applyNumberFormat="1" applyFont="1" applyBorder="1" applyAlignment="1">
      <alignment horizontal="right" vertical="top"/>
    </xf>
    <xf numFmtId="14" fontId="3" fillId="0" borderId="0" xfId="1" applyNumberFormat="1" applyFont="1" applyBorder="1" applyAlignment="1">
      <alignment horizontal="right" vertical="top"/>
    </xf>
    <xf numFmtId="14" fontId="3" fillId="0" borderId="9" xfId="1" applyNumberFormat="1" applyFont="1" applyBorder="1" applyAlignment="1">
      <alignment horizontal="right" vertical="top"/>
    </xf>
    <xf numFmtId="14" fontId="3" fillId="0" borderId="10" xfId="1" applyNumberFormat="1" applyFont="1" applyBorder="1" applyAlignment="1">
      <alignment horizontal="right" vertical="top"/>
    </xf>
    <xf numFmtId="0" fontId="3" fillId="0" borderId="1" xfId="1" applyFont="1" applyBorder="1" applyAlignment="1">
      <alignment horizontal="center" vertical="top"/>
    </xf>
    <xf numFmtId="0" fontId="2" fillId="0" borderId="6" xfId="1" applyNumberFormat="1" applyFont="1" applyBorder="1" applyAlignment="1">
      <alignment horizontal="left" vertical="top"/>
    </xf>
    <xf numFmtId="0" fontId="2" fillId="0" borderId="8" xfId="1" applyNumberFormat="1" applyFont="1" applyBorder="1" applyAlignment="1">
      <alignment horizontal="left" vertical="top"/>
    </xf>
    <xf numFmtId="0" fontId="2" fillId="0" borderId="9" xfId="1" applyFont="1" applyBorder="1" applyAlignment="1">
      <alignment horizontal="center" vertical="top"/>
    </xf>
    <xf numFmtId="0" fontId="2" fillId="0" borderId="10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  <xf numFmtId="0" fontId="10" fillId="0" borderId="0" xfId="1" applyFont="1" applyFill="1" applyAlignment="1">
      <alignment vertical="top"/>
    </xf>
    <xf numFmtId="168" fontId="11" fillId="0" borderId="0" xfId="1" applyNumberFormat="1" applyFont="1" applyFill="1" applyAlignment="1">
      <alignment horizontal="left" vertical="top" shrinkToFit="1"/>
    </xf>
    <xf numFmtId="0" fontId="11" fillId="0" borderId="0" xfId="1" applyFont="1" applyFill="1" applyAlignment="1">
      <alignment horizontal="justify" vertical="top" shrinkToFit="1"/>
    </xf>
    <xf numFmtId="0" fontId="10" fillId="0" borderId="0" xfId="1" applyFont="1" applyFill="1" applyAlignment="1">
      <alignment horizontal="center" vertical="top" shrinkToFit="1"/>
    </xf>
    <xf numFmtId="4" fontId="10" fillId="0" borderId="0" xfId="1" applyNumberFormat="1" applyFont="1" applyFill="1" applyAlignment="1">
      <alignment horizontal="right" vertical="top" shrinkToFit="1"/>
    </xf>
    <xf numFmtId="165" fontId="10" fillId="0" borderId="0" xfId="3" applyNumberFormat="1" applyFont="1" applyFill="1" applyAlignment="1">
      <alignment horizontal="right" vertical="top" shrinkToFit="1"/>
    </xf>
    <xf numFmtId="165" fontId="11" fillId="0" borderId="0" xfId="5" applyNumberFormat="1" applyFont="1" applyFill="1" applyAlignment="1">
      <alignment horizontal="right" vertical="top" shrinkToFit="1"/>
    </xf>
    <xf numFmtId="4" fontId="10" fillId="0" borderId="0" xfId="1" applyNumberFormat="1" applyFont="1" applyFill="1" applyAlignment="1">
      <alignment horizontal="left" vertical="top" shrinkToFit="1"/>
    </xf>
  </cellXfs>
  <cellStyles count="7">
    <cellStyle name="Millares" xfId="6" builtinId="3"/>
    <cellStyle name="Moneda" xfId="5" builtinId="4"/>
    <cellStyle name="Moneda 2" xfId="3"/>
    <cellStyle name="Normal" xfId="0" builtinId="0"/>
    <cellStyle name="Normal 2" xfId="1"/>
    <cellStyle name="Normal 2 2" xfId="4"/>
    <cellStyle name="Normal 3" xfId="2"/>
  </cellStyles>
  <dxfs count="0"/>
  <tableStyles count="0" defaultTableStyle="TableStyleMedium2" defaultPivotStyle="PivotStyleLight16"/>
  <colors>
    <mruColors>
      <color rgb="FF33CC33"/>
      <color rgb="FF008000"/>
      <color rgb="FF009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262552</xdr:colOff>
      <xdr:row>4</xdr:row>
      <xdr:rowOff>130631</xdr:rowOff>
    </xdr:from>
    <xdr:to>
      <xdr:col>1</xdr:col>
      <xdr:colOff>1366892</xdr:colOff>
      <xdr:row>8</xdr:row>
      <xdr:rowOff>192633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942A209-4D16-4574-AE19-D331D116C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402" y="940256"/>
          <a:ext cx="1104340" cy="928777"/>
        </a:xfrm>
        <a:prstGeom prst="rect">
          <a:avLst/>
        </a:prstGeom>
      </xdr:spPr>
    </xdr:pic>
    <xdr:clientData/>
  </xdr:twoCellAnchor>
  <xdr:twoCellAnchor>
    <xdr:from>
      <xdr:col>6</xdr:col>
      <xdr:colOff>1444296</xdr:colOff>
      <xdr:row>4</xdr:row>
      <xdr:rowOff>213635</xdr:rowOff>
    </xdr:from>
    <xdr:to>
      <xdr:col>7</xdr:col>
      <xdr:colOff>1447210</xdr:colOff>
      <xdr:row>5</xdr:row>
      <xdr:rowOff>206456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47A73678-DB79-4B13-AB27-66514F0A7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7846" y="1023260"/>
          <a:ext cx="1450714" cy="230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4"/>
  <sheetViews>
    <sheetView showGridLines="0" showZeros="0" tabSelected="1" view="pageBreakPreview" zoomScaleNormal="70" zoomScaleSheetLayoutView="100" workbookViewId="0">
      <selection activeCell="D7" sqref="D7:F7"/>
    </sheetView>
  </sheetViews>
  <sheetFormatPr baseColWidth="10" defaultColWidth="9.140625" defaultRowHeight="12.75" x14ac:dyDescent="0.25"/>
  <cols>
    <col min="1" max="1" width="4.85546875" style="1" customWidth="1"/>
    <col min="2" max="2" width="23.5703125" style="1" customWidth="1"/>
    <col min="3" max="3" width="74.42578125" style="1" customWidth="1"/>
    <col min="4" max="4" width="13.140625" style="1" customWidth="1"/>
    <col min="5" max="5" width="11" style="1" customWidth="1"/>
    <col min="6" max="6" width="13.28515625" style="1" customWidth="1"/>
    <col min="7" max="7" width="21.7109375" style="1" customWidth="1"/>
    <col min="8" max="8" width="22.42578125" style="1" customWidth="1"/>
    <col min="9" max="9" width="24.85546875" style="1" bestFit="1" customWidth="1"/>
    <col min="10" max="10" width="18.42578125" style="1" customWidth="1"/>
    <col min="11" max="11" width="14.7109375" style="1" bestFit="1" customWidth="1"/>
    <col min="12" max="16384" width="9.140625" style="1"/>
  </cols>
  <sheetData>
    <row r="1" spans="2:8" ht="13.5" thickBot="1" x14ac:dyDescent="0.3"/>
    <row r="2" spans="2:8" ht="18.75" x14ac:dyDescent="0.25">
      <c r="B2" s="68"/>
      <c r="C2" s="5" t="s">
        <v>18</v>
      </c>
      <c r="D2" s="72" t="s">
        <v>22</v>
      </c>
      <c r="E2" s="72"/>
      <c r="F2" s="72"/>
      <c r="G2" s="73"/>
      <c r="H2" s="9"/>
    </row>
    <row r="3" spans="2:8" ht="18.75" x14ac:dyDescent="0.25">
      <c r="B3" s="69"/>
      <c r="C3" s="6" t="s">
        <v>19</v>
      </c>
      <c r="D3" s="74" t="s">
        <v>255</v>
      </c>
      <c r="E3" s="74"/>
      <c r="F3" s="74"/>
      <c r="G3" s="75"/>
      <c r="H3" s="10"/>
    </row>
    <row r="4" spans="2:8" x14ac:dyDescent="0.25">
      <c r="B4" s="69"/>
      <c r="C4" s="67" t="s">
        <v>20</v>
      </c>
      <c r="D4" s="74"/>
      <c r="E4" s="74"/>
      <c r="F4" s="74"/>
      <c r="G4" s="75"/>
      <c r="H4" s="10"/>
    </row>
    <row r="5" spans="2:8" x14ac:dyDescent="0.25">
      <c r="B5" s="69"/>
      <c r="C5" s="67"/>
      <c r="D5" s="74"/>
      <c r="E5" s="74"/>
      <c r="F5" s="74"/>
      <c r="G5" s="75"/>
      <c r="H5" s="10"/>
    </row>
    <row r="6" spans="2:8" ht="19.5" thickBot="1" x14ac:dyDescent="0.3">
      <c r="B6" s="69"/>
      <c r="C6" s="22"/>
      <c r="D6" s="74"/>
      <c r="E6" s="74"/>
      <c r="F6" s="74"/>
      <c r="G6" s="75"/>
      <c r="H6" s="10"/>
    </row>
    <row r="7" spans="2:8" x14ac:dyDescent="0.25">
      <c r="B7" s="70"/>
      <c r="C7" s="11" t="s">
        <v>0</v>
      </c>
      <c r="D7" s="76" t="s">
        <v>1</v>
      </c>
      <c r="E7" s="77"/>
      <c r="F7" s="77"/>
      <c r="G7" s="12"/>
      <c r="H7" s="10"/>
    </row>
    <row r="8" spans="2:8" x14ac:dyDescent="0.25">
      <c r="B8" s="70"/>
      <c r="C8" s="78" t="s">
        <v>70</v>
      </c>
      <c r="D8" s="80" t="s">
        <v>2</v>
      </c>
      <c r="E8" s="81"/>
      <c r="F8" s="81"/>
      <c r="G8" s="13"/>
      <c r="H8" s="10"/>
    </row>
    <row r="9" spans="2:8" x14ac:dyDescent="0.25">
      <c r="B9" s="70"/>
      <c r="C9" s="78"/>
      <c r="D9" s="14"/>
      <c r="E9" s="81" t="s">
        <v>3</v>
      </c>
      <c r="F9" s="81"/>
      <c r="G9" s="15"/>
      <c r="H9" s="10"/>
    </row>
    <row r="10" spans="2:8" ht="13.5" thickBot="1" x14ac:dyDescent="0.3">
      <c r="B10" s="70"/>
      <c r="C10" s="79"/>
      <c r="D10" s="82" t="s">
        <v>21</v>
      </c>
      <c r="E10" s="83"/>
      <c r="F10" s="83"/>
      <c r="G10" s="16"/>
      <c r="H10" s="17"/>
    </row>
    <row r="11" spans="2:8" x14ac:dyDescent="0.25">
      <c r="B11" s="70"/>
      <c r="C11" s="18" t="s">
        <v>4</v>
      </c>
      <c r="D11" s="84" t="s">
        <v>5</v>
      </c>
      <c r="E11" s="72"/>
      <c r="F11" s="72"/>
      <c r="G11" s="73"/>
      <c r="H11" s="19" t="s">
        <v>6</v>
      </c>
    </row>
    <row r="12" spans="2:8" x14ac:dyDescent="0.25">
      <c r="B12" s="70"/>
      <c r="C12" s="85"/>
      <c r="D12" s="69">
        <v>0</v>
      </c>
      <c r="E12" s="74"/>
      <c r="F12" s="74"/>
      <c r="G12" s="75"/>
      <c r="H12" s="60"/>
    </row>
    <row r="13" spans="2:8" ht="13.5" thickBot="1" x14ac:dyDescent="0.3">
      <c r="B13" s="71"/>
      <c r="C13" s="86"/>
      <c r="D13" s="87"/>
      <c r="E13" s="88"/>
      <c r="F13" s="88"/>
      <c r="G13" s="89"/>
      <c r="H13" s="61"/>
    </row>
    <row r="14" spans="2:8" ht="13.5" thickBot="1" x14ac:dyDescent="0.3"/>
    <row r="15" spans="2:8" ht="13.5" thickBot="1" x14ac:dyDescent="0.3">
      <c r="B15" s="62" t="s">
        <v>32</v>
      </c>
      <c r="C15" s="63"/>
      <c r="D15" s="63"/>
      <c r="E15" s="63"/>
      <c r="F15" s="63"/>
      <c r="G15" s="63"/>
      <c r="H15" s="64"/>
    </row>
    <row r="16" spans="2:8" s="2" customFormat="1" ht="13.5" thickBot="1" x14ac:dyDescent="0.3">
      <c r="B16" s="3"/>
      <c r="C16" s="3"/>
      <c r="D16" s="3"/>
      <c r="E16" s="3"/>
      <c r="F16" s="3"/>
      <c r="G16" s="3"/>
      <c r="H16" s="3"/>
    </row>
    <row r="17" spans="2:10" ht="26.25" thickBot="1" x14ac:dyDescent="0.3">
      <c r="B17" s="30" t="s">
        <v>7</v>
      </c>
      <c r="C17" s="31" t="s">
        <v>8</v>
      </c>
      <c r="D17" s="31" t="s">
        <v>9</v>
      </c>
      <c r="E17" s="31" t="s">
        <v>10</v>
      </c>
      <c r="F17" s="32" t="s">
        <v>11</v>
      </c>
      <c r="G17" s="32" t="s">
        <v>12</v>
      </c>
      <c r="H17" s="33" t="s">
        <v>13</v>
      </c>
    </row>
    <row r="18" spans="2:10" ht="25.5" x14ac:dyDescent="0.25">
      <c r="B18" s="28"/>
      <c r="C18" s="29" t="str">
        <f>C8</f>
        <v>Pavimentación con concreto hidráulico en las calles Máximo Dávalos, Gigantes, Jesús García y Manuel M. Ponce, en la cabecera municipal de Zapotlanejo, Jalisco.</v>
      </c>
      <c r="D18" s="27"/>
      <c r="E18" s="23"/>
      <c r="F18" s="24"/>
      <c r="G18" s="25"/>
      <c r="H18" s="26"/>
    </row>
    <row r="19" spans="2:10" s="2" customFormat="1" ht="25.5" x14ac:dyDescent="0.25">
      <c r="B19" s="57" t="s">
        <v>23</v>
      </c>
      <c r="C19" s="36" t="s">
        <v>69</v>
      </c>
      <c r="D19" s="37"/>
      <c r="E19" s="38"/>
      <c r="F19" s="39"/>
      <c r="G19" s="39"/>
      <c r="H19" s="40">
        <f>+H20+H31+H39+H44+H50</f>
        <v>0</v>
      </c>
      <c r="I19" s="21"/>
      <c r="J19" s="21"/>
    </row>
    <row r="20" spans="2:10" s="90" customFormat="1" x14ac:dyDescent="0.25">
      <c r="B20" s="91" t="s">
        <v>71</v>
      </c>
      <c r="C20" s="92" t="s">
        <v>33</v>
      </c>
      <c r="D20" s="93"/>
      <c r="E20" s="94"/>
      <c r="F20" s="95"/>
      <c r="G20" s="95"/>
      <c r="H20" s="96">
        <f>SUM(H21:H30)</f>
        <v>0</v>
      </c>
      <c r="I20" s="97"/>
      <c r="J20" s="97"/>
    </row>
    <row r="21" spans="2:10" s="2" customFormat="1" ht="51" x14ac:dyDescent="0.25">
      <c r="B21" s="55" t="s">
        <v>113</v>
      </c>
      <c r="C21" s="41" t="s">
        <v>39</v>
      </c>
      <c r="D21" s="37" t="s">
        <v>28</v>
      </c>
      <c r="E21" s="58">
        <v>92.87</v>
      </c>
      <c r="F21" s="39"/>
      <c r="G21" s="39"/>
      <c r="H21" s="39">
        <f>+ROUND(F21*E21,2)</f>
        <v>0</v>
      </c>
      <c r="I21" s="21"/>
      <c r="J21" s="56"/>
    </row>
    <row r="22" spans="2:10" s="2" customFormat="1" ht="38.25" x14ac:dyDescent="0.25">
      <c r="B22" s="55" t="s">
        <v>114</v>
      </c>
      <c r="C22" s="41" t="s">
        <v>109</v>
      </c>
      <c r="D22" s="37" t="s">
        <v>29</v>
      </c>
      <c r="E22" s="58">
        <v>97.91</v>
      </c>
      <c r="F22" s="39"/>
      <c r="G22" s="39"/>
      <c r="H22" s="39">
        <f t="shared" ref="H22:H30" si="0">+ROUND(F22*E22,2)</f>
        <v>0</v>
      </c>
      <c r="I22" s="21"/>
      <c r="J22" s="56"/>
    </row>
    <row r="23" spans="2:10" s="2" customFormat="1" ht="63.75" x14ac:dyDescent="0.25">
      <c r="B23" s="55" t="s">
        <v>115</v>
      </c>
      <c r="C23" s="41" t="s">
        <v>61</v>
      </c>
      <c r="D23" s="37" t="s">
        <v>29</v>
      </c>
      <c r="E23" s="58">
        <v>31.2</v>
      </c>
      <c r="F23" s="39"/>
      <c r="G23" s="39"/>
      <c r="H23" s="39">
        <f t="shared" si="0"/>
        <v>0</v>
      </c>
      <c r="I23" s="21"/>
      <c r="J23" s="56"/>
    </row>
    <row r="24" spans="2:10" s="2" customFormat="1" ht="63.75" x14ac:dyDescent="0.25">
      <c r="B24" s="55" t="s">
        <v>116</v>
      </c>
      <c r="C24" s="41" t="s">
        <v>40</v>
      </c>
      <c r="D24" s="37" t="s">
        <v>30</v>
      </c>
      <c r="E24" s="58">
        <v>92.87</v>
      </c>
      <c r="F24" s="39"/>
      <c r="G24" s="39"/>
      <c r="H24" s="39">
        <f t="shared" si="0"/>
        <v>0</v>
      </c>
      <c r="I24" s="21"/>
      <c r="J24" s="56"/>
    </row>
    <row r="25" spans="2:10" s="2" customFormat="1" ht="76.5" x14ac:dyDescent="0.25">
      <c r="B25" s="55" t="s">
        <v>117</v>
      </c>
      <c r="C25" s="41" t="s">
        <v>62</v>
      </c>
      <c r="D25" s="37" t="s">
        <v>29</v>
      </c>
      <c r="E25" s="58">
        <v>62.22</v>
      </c>
      <c r="F25" s="39"/>
      <c r="G25" s="39"/>
      <c r="H25" s="39">
        <f t="shared" si="0"/>
        <v>0</v>
      </c>
      <c r="I25" s="21"/>
      <c r="J25" s="56"/>
    </row>
    <row r="26" spans="2:10" s="2" customFormat="1" ht="76.5" x14ac:dyDescent="0.25">
      <c r="B26" s="55" t="s">
        <v>118</v>
      </c>
      <c r="C26" s="41" t="s">
        <v>41</v>
      </c>
      <c r="D26" s="37" t="s">
        <v>31</v>
      </c>
      <c r="E26" s="58">
        <v>16</v>
      </c>
      <c r="F26" s="39"/>
      <c r="G26" s="39"/>
      <c r="H26" s="39">
        <f t="shared" si="0"/>
        <v>0</v>
      </c>
      <c r="I26" s="21"/>
      <c r="J26" s="56"/>
    </row>
    <row r="27" spans="2:10" s="2" customFormat="1" ht="51" x14ac:dyDescent="0.25">
      <c r="B27" s="55" t="s">
        <v>119</v>
      </c>
      <c r="C27" s="41" t="s">
        <v>42</v>
      </c>
      <c r="D27" s="37" t="s">
        <v>31</v>
      </c>
      <c r="E27" s="58">
        <v>16</v>
      </c>
      <c r="F27" s="39"/>
      <c r="G27" s="39"/>
      <c r="H27" s="39">
        <f t="shared" si="0"/>
        <v>0</v>
      </c>
      <c r="I27" s="21"/>
      <c r="J27" s="56"/>
    </row>
    <row r="28" spans="2:10" s="2" customFormat="1" ht="114.75" x14ac:dyDescent="0.25">
      <c r="B28" s="55" t="s">
        <v>120</v>
      </c>
      <c r="C28" s="41" t="s">
        <v>43</v>
      </c>
      <c r="D28" s="37" t="s">
        <v>31</v>
      </c>
      <c r="E28" s="58">
        <v>2</v>
      </c>
      <c r="F28" s="39"/>
      <c r="G28" s="39"/>
      <c r="H28" s="39">
        <f t="shared" si="0"/>
        <v>0</v>
      </c>
      <c r="I28" s="21"/>
      <c r="J28" s="56"/>
    </row>
    <row r="29" spans="2:10" s="2" customFormat="1" x14ac:dyDescent="0.25">
      <c r="B29" s="55" t="s">
        <v>121</v>
      </c>
      <c r="C29" s="41" t="s">
        <v>44</v>
      </c>
      <c r="D29" s="37" t="s">
        <v>29</v>
      </c>
      <c r="E29" s="58">
        <v>35.75</v>
      </c>
      <c r="F29" s="39"/>
      <c r="G29" s="39"/>
      <c r="H29" s="39">
        <f t="shared" si="0"/>
        <v>0</v>
      </c>
      <c r="I29" s="21"/>
      <c r="J29" s="56"/>
    </row>
    <row r="30" spans="2:10" s="2" customFormat="1" ht="38.25" x14ac:dyDescent="0.25">
      <c r="B30" s="55" t="s">
        <v>122</v>
      </c>
      <c r="C30" s="41" t="s">
        <v>45</v>
      </c>
      <c r="D30" s="37" t="s">
        <v>28</v>
      </c>
      <c r="E30" s="58">
        <v>92.87</v>
      </c>
      <c r="F30" s="39"/>
      <c r="G30" s="39"/>
      <c r="H30" s="39">
        <f t="shared" si="0"/>
        <v>0</v>
      </c>
      <c r="I30" s="21"/>
      <c r="J30" s="56"/>
    </row>
    <row r="31" spans="2:10" s="90" customFormat="1" x14ac:dyDescent="0.25">
      <c r="B31" s="91" t="s">
        <v>72</v>
      </c>
      <c r="C31" s="92" t="s">
        <v>34</v>
      </c>
      <c r="D31" s="93"/>
      <c r="E31" s="94">
        <v>0</v>
      </c>
      <c r="F31" s="95"/>
      <c r="G31" s="95"/>
      <c r="H31" s="96">
        <f>SUM(H32:H38)</f>
        <v>0</v>
      </c>
      <c r="I31" s="21"/>
      <c r="J31" s="97"/>
    </row>
    <row r="32" spans="2:10" s="2" customFormat="1" ht="25.5" x14ac:dyDescent="0.25">
      <c r="B32" s="55" t="s">
        <v>123</v>
      </c>
      <c r="C32" s="41" t="s">
        <v>63</v>
      </c>
      <c r="D32" s="37" t="s">
        <v>29</v>
      </c>
      <c r="E32" s="58">
        <v>263</v>
      </c>
      <c r="F32" s="39"/>
      <c r="G32" s="39"/>
      <c r="H32" s="39">
        <f t="shared" ref="H32:H38" si="1">+ROUND(F32*E32,2)</f>
        <v>0</v>
      </c>
      <c r="I32" s="21"/>
      <c r="J32" s="56"/>
    </row>
    <row r="33" spans="2:10" s="2" customFormat="1" ht="38.25" x14ac:dyDescent="0.25">
      <c r="B33" s="55" t="s">
        <v>124</v>
      </c>
      <c r="C33" s="41" t="s">
        <v>46</v>
      </c>
      <c r="D33" s="37" t="s">
        <v>28</v>
      </c>
      <c r="E33" s="58">
        <v>692.1</v>
      </c>
      <c r="F33" s="39"/>
      <c r="G33" s="39"/>
      <c r="H33" s="39">
        <f t="shared" si="1"/>
        <v>0</v>
      </c>
      <c r="I33" s="21"/>
      <c r="J33" s="56"/>
    </row>
    <row r="34" spans="2:10" s="2" customFormat="1" ht="38.25" x14ac:dyDescent="0.25">
      <c r="B34" s="55" t="s">
        <v>125</v>
      </c>
      <c r="C34" s="41" t="s">
        <v>64</v>
      </c>
      <c r="D34" s="37" t="s">
        <v>29</v>
      </c>
      <c r="E34" s="58">
        <v>138.41999999999999</v>
      </c>
      <c r="F34" s="39"/>
      <c r="G34" s="39"/>
      <c r="H34" s="39">
        <f t="shared" si="1"/>
        <v>0</v>
      </c>
      <c r="I34" s="21"/>
      <c r="J34" s="56"/>
    </row>
    <row r="35" spans="2:10" s="2" customFormat="1" ht="38.25" x14ac:dyDescent="0.25">
      <c r="B35" s="55" t="s">
        <v>126</v>
      </c>
      <c r="C35" s="41" t="s">
        <v>47</v>
      </c>
      <c r="D35" s="37" t="s">
        <v>29</v>
      </c>
      <c r="E35" s="58">
        <v>138.41999999999999</v>
      </c>
      <c r="F35" s="39"/>
      <c r="G35" s="39"/>
      <c r="H35" s="39">
        <f t="shared" si="1"/>
        <v>0</v>
      </c>
      <c r="I35" s="21"/>
      <c r="J35" s="56"/>
    </row>
    <row r="36" spans="2:10" s="2" customFormat="1" ht="63.75" x14ac:dyDescent="0.25">
      <c r="B36" s="55" t="s">
        <v>127</v>
      </c>
      <c r="C36" s="41" t="s">
        <v>48</v>
      </c>
      <c r="D36" s="37" t="s">
        <v>30</v>
      </c>
      <c r="E36" s="58">
        <v>175.98</v>
      </c>
      <c r="F36" s="39"/>
      <c r="G36" s="39"/>
      <c r="H36" s="39">
        <f t="shared" si="1"/>
        <v>0</v>
      </c>
      <c r="I36" s="21"/>
      <c r="J36" s="56"/>
    </row>
    <row r="37" spans="2:10" s="2" customFormat="1" ht="63.75" x14ac:dyDescent="0.25">
      <c r="B37" s="55" t="s">
        <v>128</v>
      </c>
      <c r="C37" s="41" t="s">
        <v>65</v>
      </c>
      <c r="D37" s="37" t="s">
        <v>28</v>
      </c>
      <c r="E37" s="58">
        <v>612.91</v>
      </c>
      <c r="F37" s="39"/>
      <c r="G37" s="39"/>
      <c r="H37" s="39">
        <f t="shared" si="1"/>
        <v>0</v>
      </c>
      <c r="I37" s="21"/>
      <c r="J37" s="56"/>
    </row>
    <row r="38" spans="2:10" s="2" customFormat="1" ht="38.25" x14ac:dyDescent="0.25">
      <c r="B38" s="55" t="s">
        <v>129</v>
      </c>
      <c r="C38" s="41" t="s">
        <v>45</v>
      </c>
      <c r="D38" s="37" t="s">
        <v>28</v>
      </c>
      <c r="E38" s="58">
        <v>692.1</v>
      </c>
      <c r="F38" s="39"/>
      <c r="G38" s="39"/>
      <c r="H38" s="39">
        <f t="shared" si="1"/>
        <v>0</v>
      </c>
      <c r="I38" s="21"/>
      <c r="J38" s="56"/>
    </row>
    <row r="39" spans="2:10" s="90" customFormat="1" x14ac:dyDescent="0.25">
      <c r="B39" s="91" t="s">
        <v>73</v>
      </c>
      <c r="C39" s="92" t="s">
        <v>35</v>
      </c>
      <c r="D39" s="93"/>
      <c r="E39" s="94">
        <v>0</v>
      </c>
      <c r="F39" s="95"/>
      <c r="G39" s="95"/>
      <c r="H39" s="96">
        <f>SUM(H40:H43)</f>
        <v>0</v>
      </c>
      <c r="I39" s="21"/>
      <c r="J39" s="97"/>
    </row>
    <row r="40" spans="2:10" s="2" customFormat="1" ht="25.5" x14ac:dyDescent="0.25">
      <c r="B40" s="55" t="s">
        <v>130</v>
      </c>
      <c r="C40" s="41" t="s">
        <v>49</v>
      </c>
      <c r="D40" s="37" t="s">
        <v>29</v>
      </c>
      <c r="E40" s="58">
        <v>38.35</v>
      </c>
      <c r="F40" s="39"/>
      <c r="G40" s="39"/>
      <c r="H40" s="39">
        <f t="shared" ref="H40:H43" si="2">+ROUND(F40*E40,2)</f>
        <v>0</v>
      </c>
      <c r="I40" s="21"/>
      <c r="J40" s="56"/>
    </row>
    <row r="41" spans="2:10" s="2" customFormat="1" ht="38.25" x14ac:dyDescent="0.25">
      <c r="B41" s="55" t="s">
        <v>131</v>
      </c>
      <c r="C41" s="41" t="s">
        <v>50</v>
      </c>
      <c r="D41" s="37" t="s">
        <v>29</v>
      </c>
      <c r="E41" s="58">
        <v>22.37</v>
      </c>
      <c r="F41" s="39"/>
      <c r="G41" s="39"/>
      <c r="H41" s="39">
        <f t="shared" si="2"/>
        <v>0</v>
      </c>
      <c r="I41" s="21"/>
      <c r="J41" s="56"/>
    </row>
    <row r="42" spans="2:10" s="2" customFormat="1" ht="38.25" x14ac:dyDescent="0.25">
      <c r="B42" s="55" t="s">
        <v>132</v>
      </c>
      <c r="C42" s="41" t="s">
        <v>107</v>
      </c>
      <c r="D42" s="37" t="s">
        <v>28</v>
      </c>
      <c r="E42" s="58">
        <v>213.06</v>
      </c>
      <c r="F42" s="39"/>
      <c r="G42" s="39"/>
      <c r="H42" s="39">
        <f t="shared" si="2"/>
        <v>0</v>
      </c>
      <c r="I42" s="21"/>
      <c r="J42" s="56"/>
    </row>
    <row r="43" spans="2:10" s="2" customFormat="1" ht="38.25" x14ac:dyDescent="0.25">
      <c r="B43" s="55" t="s">
        <v>133</v>
      </c>
      <c r="C43" s="41" t="s">
        <v>45</v>
      </c>
      <c r="D43" s="37" t="s">
        <v>28</v>
      </c>
      <c r="E43" s="58">
        <v>213.06</v>
      </c>
      <c r="F43" s="39"/>
      <c r="G43" s="39"/>
      <c r="H43" s="39">
        <f t="shared" si="2"/>
        <v>0</v>
      </c>
      <c r="I43" s="21"/>
      <c r="J43" s="56"/>
    </row>
    <row r="44" spans="2:10" s="90" customFormat="1" x14ac:dyDescent="0.25">
      <c r="B44" s="91" t="s">
        <v>74</v>
      </c>
      <c r="C44" s="92" t="s">
        <v>36</v>
      </c>
      <c r="D44" s="93"/>
      <c r="E44" s="94">
        <v>0</v>
      </c>
      <c r="F44" s="95"/>
      <c r="G44" s="95"/>
      <c r="H44" s="96">
        <f>SUM(H45:H49)</f>
        <v>0</v>
      </c>
      <c r="I44" s="21"/>
      <c r="J44" s="97"/>
    </row>
    <row r="45" spans="2:10" s="2" customFormat="1" ht="25.5" x14ac:dyDescent="0.25">
      <c r="B45" s="55" t="s">
        <v>134</v>
      </c>
      <c r="C45" s="41" t="s">
        <v>51</v>
      </c>
      <c r="D45" s="37" t="s">
        <v>31</v>
      </c>
      <c r="E45" s="58">
        <v>4</v>
      </c>
      <c r="F45" s="39"/>
      <c r="G45" s="39"/>
      <c r="H45" s="39">
        <f t="shared" ref="H45:H49" si="3">+ROUND(F45*E45,2)</f>
        <v>0</v>
      </c>
      <c r="I45" s="21"/>
      <c r="J45" s="56"/>
    </row>
    <row r="46" spans="2:10" s="2" customFormat="1" x14ac:dyDescent="0.25">
      <c r="B46" s="55" t="s">
        <v>135</v>
      </c>
      <c r="C46" s="41" t="s">
        <v>52</v>
      </c>
      <c r="D46" s="37" t="s">
        <v>30</v>
      </c>
      <c r="E46" s="58">
        <v>84.72</v>
      </c>
      <c r="F46" s="39"/>
      <c r="G46" s="39"/>
      <c r="H46" s="39">
        <f t="shared" si="3"/>
        <v>0</v>
      </c>
      <c r="I46" s="21"/>
      <c r="J46" s="56"/>
    </row>
    <row r="47" spans="2:10" s="2" customFormat="1" ht="25.5" x14ac:dyDescent="0.25">
      <c r="B47" s="55" t="s">
        <v>136</v>
      </c>
      <c r="C47" s="41" t="s">
        <v>66</v>
      </c>
      <c r="D47" s="37" t="s">
        <v>31</v>
      </c>
      <c r="E47" s="58">
        <v>4</v>
      </c>
      <c r="F47" s="39"/>
      <c r="G47" s="39"/>
      <c r="H47" s="39">
        <f t="shared" si="3"/>
        <v>0</v>
      </c>
      <c r="I47" s="21"/>
      <c r="J47" s="56"/>
    </row>
    <row r="48" spans="2:10" s="2" customFormat="1" x14ac:dyDescent="0.25">
      <c r="B48" s="55" t="s">
        <v>137</v>
      </c>
      <c r="C48" s="41" t="s">
        <v>53</v>
      </c>
      <c r="D48" s="37" t="s">
        <v>30</v>
      </c>
      <c r="E48" s="58">
        <v>84.72</v>
      </c>
      <c r="F48" s="39"/>
      <c r="G48" s="39"/>
      <c r="H48" s="39">
        <f t="shared" si="3"/>
        <v>0</v>
      </c>
      <c r="I48" s="21"/>
      <c r="J48" s="56"/>
    </row>
    <row r="49" spans="2:10" s="2" customFormat="1" x14ac:dyDescent="0.25">
      <c r="B49" s="55" t="s">
        <v>138</v>
      </c>
      <c r="C49" s="41" t="s">
        <v>54</v>
      </c>
      <c r="D49" s="37" t="s">
        <v>30</v>
      </c>
      <c r="E49" s="58">
        <v>16</v>
      </c>
      <c r="F49" s="39"/>
      <c r="G49" s="39"/>
      <c r="H49" s="39">
        <f t="shared" si="3"/>
        <v>0</v>
      </c>
      <c r="I49" s="21"/>
      <c r="J49" s="56"/>
    </row>
    <row r="50" spans="2:10" s="90" customFormat="1" x14ac:dyDescent="0.25">
      <c r="B50" s="91" t="s">
        <v>75</v>
      </c>
      <c r="C50" s="92" t="s">
        <v>37</v>
      </c>
      <c r="D50" s="93"/>
      <c r="E50" s="94">
        <v>0</v>
      </c>
      <c r="F50" s="95"/>
      <c r="G50" s="95"/>
      <c r="H50" s="96">
        <f>SUM(H51:H59)</f>
        <v>0</v>
      </c>
      <c r="I50" s="21"/>
      <c r="J50" s="97"/>
    </row>
    <row r="51" spans="2:10" s="2" customFormat="1" ht="38.25" x14ac:dyDescent="0.25">
      <c r="B51" s="55" t="s">
        <v>139</v>
      </c>
      <c r="C51" s="41" t="s">
        <v>67</v>
      </c>
      <c r="D51" s="37" t="s">
        <v>29</v>
      </c>
      <c r="E51" s="58">
        <v>46.47</v>
      </c>
      <c r="F51" s="39"/>
      <c r="G51" s="39"/>
      <c r="H51" s="39">
        <f t="shared" ref="H51:H59" si="4">+ROUND(F51*E51,2)</f>
        <v>0</v>
      </c>
      <c r="I51" s="21"/>
      <c r="J51" s="56"/>
    </row>
    <row r="52" spans="2:10" s="2" customFormat="1" ht="63.75" x14ac:dyDescent="0.25">
      <c r="B52" s="55" t="s">
        <v>140</v>
      </c>
      <c r="C52" s="41" t="s">
        <v>61</v>
      </c>
      <c r="D52" s="37" t="s">
        <v>29</v>
      </c>
      <c r="E52" s="58">
        <v>26.72</v>
      </c>
      <c r="F52" s="39"/>
      <c r="G52" s="39"/>
      <c r="H52" s="39">
        <f t="shared" si="4"/>
        <v>0</v>
      </c>
      <c r="I52" s="21"/>
      <c r="J52" s="56"/>
    </row>
    <row r="53" spans="2:10" s="2" customFormat="1" ht="25.5" x14ac:dyDescent="0.25">
      <c r="B53" s="55" t="s">
        <v>141</v>
      </c>
      <c r="C53" s="41" t="s">
        <v>55</v>
      </c>
      <c r="D53" s="37" t="s">
        <v>30</v>
      </c>
      <c r="E53" s="58">
        <v>193.64</v>
      </c>
      <c r="F53" s="39"/>
      <c r="G53" s="39"/>
      <c r="H53" s="39">
        <f t="shared" si="4"/>
        <v>0</v>
      </c>
      <c r="I53" s="21"/>
      <c r="J53" s="56"/>
    </row>
    <row r="54" spans="2:10" s="2" customFormat="1" ht="38.25" x14ac:dyDescent="0.25">
      <c r="B54" s="55" t="s">
        <v>142</v>
      </c>
      <c r="C54" s="41" t="s">
        <v>56</v>
      </c>
      <c r="D54" s="37" t="s">
        <v>29</v>
      </c>
      <c r="E54" s="58">
        <v>19.36</v>
      </c>
      <c r="F54" s="39"/>
      <c r="G54" s="39"/>
      <c r="H54" s="39">
        <f t="shared" si="4"/>
        <v>0</v>
      </c>
      <c r="I54" s="21"/>
      <c r="J54" s="56"/>
    </row>
    <row r="55" spans="2:10" s="2" customFormat="1" ht="25.5" x14ac:dyDescent="0.25">
      <c r="B55" s="55" t="s">
        <v>143</v>
      </c>
      <c r="C55" s="41" t="s">
        <v>57</v>
      </c>
      <c r="D55" s="37" t="s">
        <v>31</v>
      </c>
      <c r="E55" s="58">
        <v>16</v>
      </c>
      <c r="F55" s="39"/>
      <c r="G55" s="39"/>
      <c r="H55" s="39">
        <f t="shared" si="4"/>
        <v>0</v>
      </c>
      <c r="I55" s="21"/>
      <c r="J55" s="56"/>
    </row>
    <row r="56" spans="2:10" s="2" customFormat="1" ht="38.25" x14ac:dyDescent="0.25">
      <c r="B56" s="55" t="s">
        <v>144</v>
      </c>
      <c r="C56" s="41" t="s">
        <v>58</v>
      </c>
      <c r="D56" s="37" t="s">
        <v>29</v>
      </c>
      <c r="E56" s="58">
        <v>27.11</v>
      </c>
      <c r="F56" s="39"/>
      <c r="G56" s="39"/>
      <c r="H56" s="39">
        <f t="shared" si="4"/>
        <v>0</v>
      </c>
      <c r="I56" s="21"/>
      <c r="J56" s="56"/>
    </row>
    <row r="57" spans="2:10" s="2" customFormat="1" ht="51" x14ac:dyDescent="0.25">
      <c r="B57" s="55" t="s">
        <v>145</v>
      </c>
      <c r="C57" s="41" t="s">
        <v>59</v>
      </c>
      <c r="D57" s="37" t="s">
        <v>31</v>
      </c>
      <c r="E57" s="58">
        <v>2</v>
      </c>
      <c r="F57" s="39"/>
      <c r="G57" s="39"/>
      <c r="H57" s="39">
        <f t="shared" si="4"/>
        <v>0</v>
      </c>
      <c r="I57" s="21"/>
      <c r="J57" s="56"/>
    </row>
    <row r="58" spans="2:10" s="2" customFormat="1" ht="38.25" x14ac:dyDescent="0.25">
      <c r="B58" s="55" t="s">
        <v>146</v>
      </c>
      <c r="C58" s="41" t="s">
        <v>60</v>
      </c>
      <c r="D58" s="37" t="s">
        <v>31</v>
      </c>
      <c r="E58" s="58">
        <v>2</v>
      </c>
      <c r="F58" s="39"/>
      <c r="G58" s="39"/>
      <c r="H58" s="39">
        <f t="shared" si="4"/>
        <v>0</v>
      </c>
      <c r="I58" s="21"/>
      <c r="J58" s="56"/>
    </row>
    <row r="59" spans="2:10" s="2" customFormat="1" ht="51" x14ac:dyDescent="0.25">
      <c r="B59" s="55" t="s">
        <v>147</v>
      </c>
      <c r="C59" s="41" t="s">
        <v>68</v>
      </c>
      <c r="D59" s="37" t="s">
        <v>31</v>
      </c>
      <c r="E59" s="58">
        <v>4</v>
      </c>
      <c r="F59" s="39"/>
      <c r="G59" s="39"/>
      <c r="H59" s="39">
        <f t="shared" si="4"/>
        <v>0</v>
      </c>
      <c r="I59" s="21"/>
      <c r="J59" s="56"/>
    </row>
    <row r="60" spans="2:10" s="2" customFormat="1" ht="25.5" x14ac:dyDescent="0.25">
      <c r="B60" s="57" t="s">
        <v>24</v>
      </c>
      <c r="C60" s="36" t="s">
        <v>77</v>
      </c>
      <c r="D60" s="37"/>
      <c r="E60" s="38">
        <v>0</v>
      </c>
      <c r="F60" s="39"/>
      <c r="G60" s="39"/>
      <c r="H60" s="40">
        <f>+H61+H72+H80+H85+H91</f>
        <v>0</v>
      </c>
      <c r="I60" s="21"/>
      <c r="J60" s="21"/>
    </row>
    <row r="61" spans="2:10" s="90" customFormat="1" x14ac:dyDescent="0.25">
      <c r="B61" s="91" t="s">
        <v>76</v>
      </c>
      <c r="C61" s="92" t="s">
        <v>33</v>
      </c>
      <c r="D61" s="93"/>
      <c r="E61" s="94">
        <v>0</v>
      </c>
      <c r="F61" s="95"/>
      <c r="G61" s="95"/>
      <c r="H61" s="96">
        <f>SUM(H62:H71)</f>
        <v>0</v>
      </c>
      <c r="I61" s="21"/>
      <c r="J61" s="97"/>
    </row>
    <row r="62" spans="2:10" s="2" customFormat="1" ht="51" x14ac:dyDescent="0.25">
      <c r="B62" s="55" t="s">
        <v>148</v>
      </c>
      <c r="C62" s="41" t="s">
        <v>39</v>
      </c>
      <c r="D62" s="37" t="s">
        <v>28</v>
      </c>
      <c r="E62" s="58">
        <v>212.26</v>
      </c>
      <c r="F62" s="39"/>
      <c r="G62" s="39"/>
      <c r="H62" s="39">
        <f t="shared" ref="H62:H71" si="5">+ROUND(F62*E62,2)</f>
        <v>0</v>
      </c>
      <c r="I62" s="21"/>
      <c r="J62" s="56"/>
    </row>
    <row r="63" spans="2:10" s="2" customFormat="1" ht="38.25" x14ac:dyDescent="0.25">
      <c r="B63" s="55" t="s">
        <v>149</v>
      </c>
      <c r="C63" s="41" t="s">
        <v>109</v>
      </c>
      <c r="D63" s="37" t="s">
        <v>29</v>
      </c>
      <c r="E63" s="58">
        <v>222.87</v>
      </c>
      <c r="F63" s="39"/>
      <c r="G63" s="39"/>
      <c r="H63" s="39">
        <f t="shared" si="5"/>
        <v>0</v>
      </c>
      <c r="I63" s="21"/>
      <c r="J63" s="56"/>
    </row>
    <row r="64" spans="2:10" s="2" customFormat="1" ht="63.75" x14ac:dyDescent="0.25">
      <c r="B64" s="55" t="s">
        <v>150</v>
      </c>
      <c r="C64" s="41" t="s">
        <v>105</v>
      </c>
      <c r="D64" s="37" t="s">
        <v>29</v>
      </c>
      <c r="E64" s="58">
        <v>71.3</v>
      </c>
      <c r="F64" s="39"/>
      <c r="G64" s="39"/>
      <c r="H64" s="39">
        <f t="shared" si="5"/>
        <v>0</v>
      </c>
      <c r="I64" s="21"/>
      <c r="J64" s="56"/>
    </row>
    <row r="65" spans="2:10" s="2" customFormat="1" ht="63.75" x14ac:dyDescent="0.25">
      <c r="B65" s="55" t="s">
        <v>151</v>
      </c>
      <c r="C65" s="41" t="s">
        <v>40</v>
      </c>
      <c r="D65" s="37" t="s">
        <v>30</v>
      </c>
      <c r="E65" s="58">
        <v>212.26</v>
      </c>
      <c r="F65" s="39"/>
      <c r="G65" s="39"/>
      <c r="H65" s="39">
        <f t="shared" si="5"/>
        <v>0</v>
      </c>
      <c r="I65" s="21"/>
      <c r="J65" s="56"/>
    </row>
    <row r="66" spans="2:10" s="2" customFormat="1" ht="76.5" x14ac:dyDescent="0.25">
      <c r="B66" s="55" t="s">
        <v>152</v>
      </c>
      <c r="C66" s="41" t="s">
        <v>94</v>
      </c>
      <c r="D66" s="37" t="s">
        <v>29</v>
      </c>
      <c r="E66" s="58">
        <v>142.21</v>
      </c>
      <c r="F66" s="39"/>
      <c r="G66" s="39"/>
      <c r="H66" s="39">
        <f t="shared" si="5"/>
        <v>0</v>
      </c>
      <c r="I66" s="21"/>
      <c r="J66" s="56"/>
    </row>
    <row r="67" spans="2:10" s="2" customFormat="1" ht="76.5" x14ac:dyDescent="0.25">
      <c r="B67" s="55" t="s">
        <v>153</v>
      </c>
      <c r="C67" s="41" t="s">
        <v>41</v>
      </c>
      <c r="D67" s="37" t="s">
        <v>31</v>
      </c>
      <c r="E67" s="58">
        <v>64</v>
      </c>
      <c r="F67" s="39"/>
      <c r="G67" s="39"/>
      <c r="H67" s="39">
        <f t="shared" si="5"/>
        <v>0</v>
      </c>
      <c r="I67" s="21"/>
      <c r="J67" s="56"/>
    </row>
    <row r="68" spans="2:10" s="2" customFormat="1" ht="51" x14ac:dyDescent="0.25">
      <c r="B68" s="55" t="s">
        <v>154</v>
      </c>
      <c r="C68" s="41" t="s">
        <v>42</v>
      </c>
      <c r="D68" s="37" t="s">
        <v>31</v>
      </c>
      <c r="E68" s="58">
        <v>64</v>
      </c>
      <c r="F68" s="39"/>
      <c r="G68" s="39"/>
      <c r="H68" s="39">
        <f t="shared" si="5"/>
        <v>0</v>
      </c>
      <c r="I68" s="21"/>
      <c r="J68" s="56"/>
    </row>
    <row r="69" spans="2:10" s="2" customFormat="1" ht="114.75" x14ac:dyDescent="0.25">
      <c r="B69" s="55" t="s">
        <v>155</v>
      </c>
      <c r="C69" s="41" t="s">
        <v>43</v>
      </c>
      <c r="D69" s="37" t="s">
        <v>31</v>
      </c>
      <c r="E69" s="58">
        <v>4</v>
      </c>
      <c r="F69" s="39"/>
      <c r="G69" s="39"/>
      <c r="H69" s="39">
        <f t="shared" si="5"/>
        <v>0</v>
      </c>
      <c r="I69" s="21"/>
      <c r="J69" s="56"/>
    </row>
    <row r="70" spans="2:10" s="2" customFormat="1" x14ac:dyDescent="0.25">
      <c r="B70" s="55" t="s">
        <v>156</v>
      </c>
      <c r="C70" s="41" t="s">
        <v>44</v>
      </c>
      <c r="D70" s="37" t="s">
        <v>29</v>
      </c>
      <c r="E70" s="58">
        <v>81.72</v>
      </c>
      <c r="F70" s="39"/>
      <c r="G70" s="39"/>
      <c r="H70" s="39">
        <f t="shared" si="5"/>
        <v>0</v>
      </c>
      <c r="I70" s="21"/>
      <c r="J70" s="56"/>
    </row>
    <row r="71" spans="2:10" s="2" customFormat="1" ht="38.25" x14ac:dyDescent="0.25">
      <c r="B71" s="55" t="s">
        <v>157</v>
      </c>
      <c r="C71" s="41" t="s">
        <v>45</v>
      </c>
      <c r="D71" s="37" t="s">
        <v>28</v>
      </c>
      <c r="E71" s="58">
        <v>212.26</v>
      </c>
      <c r="F71" s="39"/>
      <c r="G71" s="39"/>
      <c r="H71" s="39">
        <f t="shared" si="5"/>
        <v>0</v>
      </c>
      <c r="I71" s="21"/>
      <c r="J71" s="56"/>
    </row>
    <row r="72" spans="2:10" s="90" customFormat="1" x14ac:dyDescent="0.25">
      <c r="B72" s="91" t="s">
        <v>78</v>
      </c>
      <c r="C72" s="92" t="s">
        <v>34</v>
      </c>
      <c r="D72" s="93"/>
      <c r="E72" s="94">
        <v>0</v>
      </c>
      <c r="F72" s="95"/>
      <c r="G72" s="95"/>
      <c r="H72" s="96">
        <f>SUM(H73:H79)</f>
        <v>0</v>
      </c>
      <c r="I72" s="21"/>
      <c r="J72" s="97"/>
    </row>
    <row r="73" spans="2:10" s="2" customFormat="1" ht="25.5" x14ac:dyDescent="0.25">
      <c r="B73" s="55" t="s">
        <v>158</v>
      </c>
      <c r="C73" s="41" t="s">
        <v>106</v>
      </c>
      <c r="D73" s="37" t="s">
        <v>29</v>
      </c>
      <c r="E73" s="58">
        <v>571.74</v>
      </c>
      <c r="F73" s="39"/>
      <c r="G73" s="39"/>
      <c r="H73" s="39">
        <f t="shared" ref="H73:H79" si="6">+ROUND(F73*E73,2)</f>
        <v>0</v>
      </c>
      <c r="I73" s="21"/>
      <c r="J73" s="56"/>
    </row>
    <row r="74" spans="2:10" s="2" customFormat="1" ht="38.25" x14ac:dyDescent="0.25">
      <c r="B74" s="55" t="s">
        <v>159</v>
      </c>
      <c r="C74" s="41" t="s">
        <v>46</v>
      </c>
      <c r="D74" s="37" t="s">
        <v>28</v>
      </c>
      <c r="E74" s="58">
        <v>1504.58</v>
      </c>
      <c r="F74" s="39"/>
      <c r="G74" s="39"/>
      <c r="H74" s="39">
        <f t="shared" si="6"/>
        <v>0</v>
      </c>
      <c r="I74" s="21"/>
      <c r="J74" s="56"/>
    </row>
    <row r="75" spans="2:10" s="2" customFormat="1" ht="38.25" x14ac:dyDescent="0.25">
      <c r="B75" s="55" t="s">
        <v>160</v>
      </c>
      <c r="C75" s="41" t="s">
        <v>64</v>
      </c>
      <c r="D75" s="37" t="s">
        <v>29</v>
      </c>
      <c r="E75" s="58">
        <v>300.92</v>
      </c>
      <c r="F75" s="39"/>
      <c r="G75" s="39"/>
      <c r="H75" s="39">
        <f t="shared" si="6"/>
        <v>0</v>
      </c>
      <c r="I75" s="21"/>
      <c r="J75" s="56"/>
    </row>
    <row r="76" spans="2:10" s="2" customFormat="1" ht="38.25" x14ac:dyDescent="0.25">
      <c r="B76" s="55" t="s">
        <v>161</v>
      </c>
      <c r="C76" s="41" t="s">
        <v>47</v>
      </c>
      <c r="D76" s="37" t="s">
        <v>29</v>
      </c>
      <c r="E76" s="58">
        <v>300.92</v>
      </c>
      <c r="F76" s="39"/>
      <c r="G76" s="39"/>
      <c r="H76" s="39">
        <f t="shared" si="6"/>
        <v>0</v>
      </c>
      <c r="I76" s="21"/>
      <c r="J76" s="56"/>
    </row>
    <row r="77" spans="2:10" s="2" customFormat="1" ht="63.75" x14ac:dyDescent="0.25">
      <c r="B77" s="55" t="s">
        <v>162</v>
      </c>
      <c r="C77" s="41" t="s">
        <v>48</v>
      </c>
      <c r="D77" s="37" t="s">
        <v>30</v>
      </c>
      <c r="E77" s="58">
        <v>398.11</v>
      </c>
      <c r="F77" s="39"/>
      <c r="G77" s="39"/>
      <c r="H77" s="39">
        <f t="shared" si="6"/>
        <v>0</v>
      </c>
      <c r="I77" s="21"/>
      <c r="J77" s="56"/>
    </row>
    <row r="78" spans="2:10" s="2" customFormat="1" ht="63.75" x14ac:dyDescent="0.25">
      <c r="B78" s="55" t="s">
        <v>163</v>
      </c>
      <c r="C78" s="41" t="s">
        <v>95</v>
      </c>
      <c r="D78" s="37" t="s">
        <v>28</v>
      </c>
      <c r="E78" s="58">
        <v>1325.43</v>
      </c>
      <c r="F78" s="39"/>
      <c r="G78" s="39"/>
      <c r="H78" s="39">
        <f t="shared" si="6"/>
        <v>0</v>
      </c>
      <c r="I78" s="21"/>
      <c r="J78" s="56"/>
    </row>
    <row r="79" spans="2:10" s="2" customFormat="1" ht="38.25" x14ac:dyDescent="0.25">
      <c r="B79" s="55" t="s">
        <v>164</v>
      </c>
      <c r="C79" s="41" t="s">
        <v>45</v>
      </c>
      <c r="D79" s="37" t="s">
        <v>28</v>
      </c>
      <c r="E79" s="58">
        <v>1504.58</v>
      </c>
      <c r="F79" s="39"/>
      <c r="G79" s="39"/>
      <c r="H79" s="39">
        <f t="shared" si="6"/>
        <v>0</v>
      </c>
      <c r="I79" s="21"/>
      <c r="J79" s="56"/>
    </row>
    <row r="80" spans="2:10" s="90" customFormat="1" x14ac:dyDescent="0.25">
      <c r="B80" s="91" t="s">
        <v>79</v>
      </c>
      <c r="C80" s="92" t="s">
        <v>35</v>
      </c>
      <c r="D80" s="93"/>
      <c r="E80" s="94">
        <v>0</v>
      </c>
      <c r="F80" s="95"/>
      <c r="G80" s="95"/>
      <c r="H80" s="96">
        <f>SUM(H81:H84)</f>
        <v>0</v>
      </c>
      <c r="I80" s="21"/>
      <c r="J80" s="97"/>
    </row>
    <row r="81" spans="2:10" s="2" customFormat="1" ht="25.5" x14ac:dyDescent="0.25">
      <c r="B81" s="55" t="s">
        <v>165</v>
      </c>
      <c r="C81" s="41" t="s">
        <v>49</v>
      </c>
      <c r="D81" s="37" t="s">
        <v>29</v>
      </c>
      <c r="E81" s="58">
        <v>87.04</v>
      </c>
      <c r="F81" s="39"/>
      <c r="G81" s="39"/>
      <c r="H81" s="39">
        <f t="shared" ref="H81:H84" si="7">+ROUND(F81*E81,2)</f>
        <v>0</v>
      </c>
      <c r="I81" s="21"/>
      <c r="J81" s="56"/>
    </row>
    <row r="82" spans="2:10" s="2" customFormat="1" ht="38.25" x14ac:dyDescent="0.25">
      <c r="B82" s="55" t="s">
        <v>166</v>
      </c>
      <c r="C82" s="41" t="s">
        <v>50</v>
      </c>
      <c r="D82" s="37" t="s">
        <v>29</v>
      </c>
      <c r="E82" s="58">
        <v>50.77</v>
      </c>
      <c r="F82" s="39"/>
      <c r="G82" s="39"/>
      <c r="H82" s="39">
        <f t="shared" si="7"/>
        <v>0</v>
      </c>
      <c r="I82" s="21"/>
      <c r="J82" s="56"/>
    </row>
    <row r="83" spans="2:10" s="2" customFormat="1" ht="38.25" x14ac:dyDescent="0.25">
      <c r="B83" s="55" t="s">
        <v>167</v>
      </c>
      <c r="C83" s="41" t="s">
        <v>108</v>
      </c>
      <c r="D83" s="37" t="s">
        <v>28</v>
      </c>
      <c r="E83" s="58">
        <v>483.54</v>
      </c>
      <c r="F83" s="39"/>
      <c r="G83" s="39"/>
      <c r="H83" s="39">
        <f t="shared" si="7"/>
        <v>0</v>
      </c>
      <c r="I83" s="21"/>
      <c r="J83" s="56"/>
    </row>
    <row r="84" spans="2:10" s="2" customFormat="1" ht="38.25" x14ac:dyDescent="0.25">
      <c r="B84" s="55" t="s">
        <v>168</v>
      </c>
      <c r="C84" s="41" t="s">
        <v>45</v>
      </c>
      <c r="D84" s="37" t="s">
        <v>28</v>
      </c>
      <c r="E84" s="58">
        <v>483.54</v>
      </c>
      <c r="F84" s="39"/>
      <c r="G84" s="39"/>
      <c r="H84" s="39">
        <f t="shared" si="7"/>
        <v>0</v>
      </c>
      <c r="I84" s="21"/>
      <c r="J84" s="56"/>
    </row>
    <row r="85" spans="2:10" s="90" customFormat="1" x14ac:dyDescent="0.25">
      <c r="B85" s="91" t="s">
        <v>80</v>
      </c>
      <c r="C85" s="92" t="s">
        <v>36</v>
      </c>
      <c r="D85" s="93"/>
      <c r="E85" s="94">
        <v>0</v>
      </c>
      <c r="F85" s="95"/>
      <c r="G85" s="95"/>
      <c r="H85" s="96">
        <f>SUM(H86:H90)</f>
        <v>0</v>
      </c>
      <c r="I85" s="21"/>
      <c r="J85" s="97"/>
    </row>
    <row r="86" spans="2:10" s="2" customFormat="1" ht="25.5" x14ac:dyDescent="0.25">
      <c r="B86" s="55" t="s">
        <v>169</v>
      </c>
      <c r="C86" s="41" t="s">
        <v>51</v>
      </c>
      <c r="D86" s="37" t="s">
        <v>31</v>
      </c>
      <c r="E86" s="58">
        <v>8</v>
      </c>
      <c r="F86" s="39"/>
      <c r="G86" s="39"/>
      <c r="H86" s="39">
        <f t="shared" ref="H86:H90" si="8">+ROUND(F86*E86,2)</f>
        <v>0</v>
      </c>
      <c r="I86" s="21"/>
      <c r="J86" s="56"/>
    </row>
    <row r="87" spans="2:10" s="2" customFormat="1" x14ac:dyDescent="0.25">
      <c r="B87" s="55" t="s">
        <v>170</v>
      </c>
      <c r="C87" s="41" t="s">
        <v>52</v>
      </c>
      <c r="D87" s="37" t="s">
        <v>30</v>
      </c>
      <c r="E87" s="58">
        <v>192.93</v>
      </c>
      <c r="F87" s="39"/>
      <c r="G87" s="39"/>
      <c r="H87" s="39">
        <f t="shared" si="8"/>
        <v>0</v>
      </c>
      <c r="I87" s="21"/>
      <c r="J87" s="56"/>
    </row>
    <row r="88" spans="2:10" s="2" customFormat="1" ht="25.5" x14ac:dyDescent="0.25">
      <c r="B88" s="55" t="s">
        <v>171</v>
      </c>
      <c r="C88" s="41" t="s">
        <v>110</v>
      </c>
      <c r="D88" s="37" t="s">
        <v>31</v>
      </c>
      <c r="E88" s="58">
        <v>8</v>
      </c>
      <c r="F88" s="39"/>
      <c r="G88" s="39"/>
      <c r="H88" s="39">
        <f t="shared" si="8"/>
        <v>0</v>
      </c>
      <c r="I88" s="21"/>
      <c r="J88" s="56"/>
    </row>
    <row r="89" spans="2:10" s="2" customFormat="1" x14ac:dyDescent="0.25">
      <c r="B89" s="55" t="s">
        <v>172</v>
      </c>
      <c r="C89" s="41" t="s">
        <v>53</v>
      </c>
      <c r="D89" s="37" t="s">
        <v>30</v>
      </c>
      <c r="E89" s="58">
        <v>192.93</v>
      </c>
      <c r="F89" s="39"/>
      <c r="G89" s="39"/>
      <c r="H89" s="39">
        <f t="shared" si="8"/>
        <v>0</v>
      </c>
      <c r="I89" s="21"/>
      <c r="J89" s="56"/>
    </row>
    <row r="90" spans="2:10" s="2" customFormat="1" x14ac:dyDescent="0.25">
      <c r="B90" s="55" t="s">
        <v>173</v>
      </c>
      <c r="C90" s="41" t="s">
        <v>54</v>
      </c>
      <c r="D90" s="37" t="s">
        <v>30</v>
      </c>
      <c r="E90" s="58">
        <v>32</v>
      </c>
      <c r="F90" s="39"/>
      <c r="G90" s="39"/>
      <c r="H90" s="39">
        <f t="shared" si="8"/>
        <v>0</v>
      </c>
      <c r="I90" s="21"/>
      <c r="J90" s="56"/>
    </row>
    <row r="91" spans="2:10" s="90" customFormat="1" x14ac:dyDescent="0.25">
      <c r="B91" s="91" t="s">
        <v>81</v>
      </c>
      <c r="C91" s="92" t="s">
        <v>37</v>
      </c>
      <c r="D91" s="93"/>
      <c r="E91" s="94">
        <v>0</v>
      </c>
      <c r="F91" s="95"/>
      <c r="G91" s="95"/>
      <c r="H91" s="96">
        <f>SUM(H92:H100)</f>
        <v>0</v>
      </c>
      <c r="I91" s="21"/>
      <c r="J91" s="97"/>
    </row>
    <row r="92" spans="2:10" s="2" customFormat="1" ht="38.25" x14ac:dyDescent="0.25">
      <c r="B92" s="55" t="s">
        <v>174</v>
      </c>
      <c r="C92" s="41" t="s">
        <v>67</v>
      </c>
      <c r="D92" s="37" t="s">
        <v>29</v>
      </c>
      <c r="E92" s="58">
        <v>98.95</v>
      </c>
      <c r="F92" s="39"/>
      <c r="G92" s="39"/>
      <c r="H92" s="39">
        <f t="shared" ref="H92:H100" si="9">+ROUND(F92*E92,2)</f>
        <v>0</v>
      </c>
      <c r="I92" s="21"/>
      <c r="J92" s="56"/>
    </row>
    <row r="93" spans="2:10" s="2" customFormat="1" ht="63.75" x14ac:dyDescent="0.25">
      <c r="B93" s="55" t="s">
        <v>175</v>
      </c>
      <c r="C93" s="41" t="s">
        <v>105</v>
      </c>
      <c r="D93" s="37" t="s">
        <v>29</v>
      </c>
      <c r="E93" s="58">
        <v>56.89</v>
      </c>
      <c r="F93" s="39"/>
      <c r="G93" s="39"/>
      <c r="H93" s="39">
        <f t="shared" si="9"/>
        <v>0</v>
      </c>
      <c r="I93" s="21"/>
      <c r="J93" s="56"/>
    </row>
    <row r="94" spans="2:10" s="2" customFormat="1" ht="25.5" x14ac:dyDescent="0.25">
      <c r="B94" s="55" t="s">
        <v>176</v>
      </c>
      <c r="C94" s="41" t="s">
        <v>55</v>
      </c>
      <c r="D94" s="37" t="s">
        <v>30</v>
      </c>
      <c r="E94" s="58">
        <v>412.28</v>
      </c>
      <c r="F94" s="39"/>
      <c r="G94" s="39"/>
      <c r="H94" s="39">
        <f t="shared" si="9"/>
        <v>0</v>
      </c>
      <c r="I94" s="21"/>
      <c r="J94" s="56"/>
    </row>
    <row r="95" spans="2:10" s="2" customFormat="1" ht="38.25" x14ac:dyDescent="0.25">
      <c r="B95" s="55" t="s">
        <v>177</v>
      </c>
      <c r="C95" s="41" t="s">
        <v>56</v>
      </c>
      <c r="D95" s="37" t="s">
        <v>29</v>
      </c>
      <c r="E95" s="58">
        <v>41.23</v>
      </c>
      <c r="F95" s="39"/>
      <c r="G95" s="39"/>
      <c r="H95" s="39">
        <f t="shared" si="9"/>
        <v>0</v>
      </c>
      <c r="I95" s="21"/>
      <c r="J95" s="56"/>
    </row>
    <row r="96" spans="2:10" s="2" customFormat="1" ht="25.5" x14ac:dyDescent="0.25">
      <c r="B96" s="55" t="s">
        <v>178</v>
      </c>
      <c r="C96" s="41" t="s">
        <v>57</v>
      </c>
      <c r="D96" s="37" t="s">
        <v>31</v>
      </c>
      <c r="E96" s="58">
        <v>64</v>
      </c>
      <c r="F96" s="39"/>
      <c r="G96" s="39"/>
      <c r="H96" s="39">
        <f t="shared" si="9"/>
        <v>0</v>
      </c>
      <c r="I96" s="21"/>
      <c r="J96" s="56"/>
    </row>
    <row r="97" spans="2:10" s="2" customFormat="1" ht="38.25" x14ac:dyDescent="0.25">
      <c r="B97" s="55" t="s">
        <v>179</v>
      </c>
      <c r="C97" s="41" t="s">
        <v>58</v>
      </c>
      <c r="D97" s="37" t="s">
        <v>29</v>
      </c>
      <c r="E97" s="58">
        <v>57.75</v>
      </c>
      <c r="F97" s="39"/>
      <c r="G97" s="39"/>
      <c r="H97" s="39">
        <f t="shared" si="9"/>
        <v>0</v>
      </c>
      <c r="I97" s="21"/>
      <c r="J97" s="56"/>
    </row>
    <row r="98" spans="2:10" s="2" customFormat="1" ht="38.25" x14ac:dyDescent="0.25">
      <c r="B98" s="55" t="s">
        <v>180</v>
      </c>
      <c r="C98" s="41" t="s">
        <v>96</v>
      </c>
      <c r="D98" s="37" t="s">
        <v>31</v>
      </c>
      <c r="E98" s="58">
        <v>4</v>
      </c>
      <c r="F98" s="39"/>
      <c r="G98" s="39"/>
      <c r="H98" s="39">
        <f t="shared" si="9"/>
        <v>0</v>
      </c>
      <c r="I98" s="21"/>
      <c r="J98" s="56"/>
    </row>
    <row r="99" spans="2:10" s="2" customFormat="1" ht="38.25" x14ac:dyDescent="0.25">
      <c r="B99" s="55" t="s">
        <v>181</v>
      </c>
      <c r="C99" s="41" t="s">
        <v>60</v>
      </c>
      <c r="D99" s="37" t="s">
        <v>31</v>
      </c>
      <c r="E99" s="58">
        <v>4</v>
      </c>
      <c r="F99" s="39"/>
      <c r="G99" s="39"/>
      <c r="H99" s="39">
        <f t="shared" si="9"/>
        <v>0</v>
      </c>
      <c r="I99" s="21"/>
      <c r="J99" s="56"/>
    </row>
    <row r="100" spans="2:10" s="2" customFormat="1" ht="51" x14ac:dyDescent="0.25">
      <c r="B100" s="55" t="s">
        <v>182</v>
      </c>
      <c r="C100" s="41" t="s">
        <v>97</v>
      </c>
      <c r="D100" s="37" t="s">
        <v>31</v>
      </c>
      <c r="E100" s="58">
        <v>8</v>
      </c>
      <c r="F100" s="39"/>
      <c r="G100" s="39"/>
      <c r="H100" s="39">
        <f t="shared" si="9"/>
        <v>0</v>
      </c>
      <c r="I100" s="21"/>
      <c r="J100" s="56"/>
    </row>
    <row r="101" spans="2:10" s="2" customFormat="1" x14ac:dyDescent="0.25">
      <c r="B101" s="57" t="s">
        <v>25</v>
      </c>
      <c r="C101" s="36" t="s">
        <v>93</v>
      </c>
      <c r="D101" s="37"/>
      <c r="E101" s="38">
        <v>0</v>
      </c>
      <c r="F101" s="39"/>
      <c r="G101" s="39"/>
      <c r="H101" s="40">
        <f>+H102+H113+H121+H126+H132</f>
        <v>0</v>
      </c>
      <c r="I101" s="21"/>
      <c r="J101" s="21"/>
    </row>
    <row r="102" spans="2:10" s="90" customFormat="1" x14ac:dyDescent="0.25">
      <c r="B102" s="91" t="s">
        <v>82</v>
      </c>
      <c r="C102" s="92" t="s">
        <v>33</v>
      </c>
      <c r="D102" s="93"/>
      <c r="E102" s="94">
        <v>0</v>
      </c>
      <c r="F102" s="95"/>
      <c r="G102" s="95"/>
      <c r="H102" s="96">
        <f>SUM(H103:H112)</f>
        <v>0</v>
      </c>
      <c r="I102" s="21"/>
      <c r="J102" s="97"/>
    </row>
    <row r="103" spans="2:10" s="2" customFormat="1" ht="51" x14ac:dyDescent="0.25">
      <c r="B103" s="55" t="s">
        <v>183</v>
      </c>
      <c r="C103" s="41" t="s">
        <v>39</v>
      </c>
      <c r="D103" s="37" t="s">
        <v>28</v>
      </c>
      <c r="E103" s="58">
        <v>92.52</v>
      </c>
      <c r="F103" s="39"/>
      <c r="G103" s="39"/>
      <c r="H103" s="39">
        <f t="shared" ref="H103:H112" si="10">+ROUND(F103*E103,2)</f>
        <v>0</v>
      </c>
      <c r="I103" s="21"/>
      <c r="J103" s="56"/>
    </row>
    <row r="104" spans="2:10" s="2" customFormat="1" ht="38.25" x14ac:dyDescent="0.25">
      <c r="B104" s="55" t="s">
        <v>184</v>
      </c>
      <c r="C104" s="41" t="s">
        <v>109</v>
      </c>
      <c r="D104" s="37" t="s">
        <v>29</v>
      </c>
      <c r="E104" s="58">
        <v>97.15</v>
      </c>
      <c r="F104" s="39"/>
      <c r="G104" s="39"/>
      <c r="H104" s="39">
        <f t="shared" si="10"/>
        <v>0</v>
      </c>
      <c r="I104" s="21"/>
      <c r="J104" s="56"/>
    </row>
    <row r="105" spans="2:10" s="2" customFormat="1" ht="63.75" x14ac:dyDescent="0.25">
      <c r="B105" s="55" t="s">
        <v>185</v>
      </c>
      <c r="C105" s="41" t="s">
        <v>105</v>
      </c>
      <c r="D105" s="37" t="s">
        <v>29</v>
      </c>
      <c r="E105" s="58">
        <v>31.08</v>
      </c>
      <c r="F105" s="39"/>
      <c r="G105" s="39"/>
      <c r="H105" s="39">
        <f t="shared" si="10"/>
        <v>0</v>
      </c>
      <c r="I105" s="21"/>
      <c r="J105" s="56"/>
    </row>
    <row r="106" spans="2:10" s="2" customFormat="1" ht="63.75" x14ac:dyDescent="0.25">
      <c r="B106" s="55" t="s">
        <v>186</v>
      </c>
      <c r="C106" s="41" t="s">
        <v>40</v>
      </c>
      <c r="D106" s="37" t="s">
        <v>30</v>
      </c>
      <c r="E106" s="58">
        <v>92.52</v>
      </c>
      <c r="F106" s="39"/>
      <c r="G106" s="39"/>
      <c r="H106" s="39">
        <f t="shared" si="10"/>
        <v>0</v>
      </c>
      <c r="I106" s="21"/>
      <c r="J106" s="56"/>
    </row>
    <row r="107" spans="2:10" s="2" customFormat="1" ht="76.5" x14ac:dyDescent="0.25">
      <c r="B107" s="55" t="s">
        <v>187</v>
      </c>
      <c r="C107" s="41" t="s">
        <v>94</v>
      </c>
      <c r="D107" s="37" t="s">
        <v>29</v>
      </c>
      <c r="E107" s="58">
        <v>61.99</v>
      </c>
      <c r="F107" s="39"/>
      <c r="G107" s="39"/>
      <c r="H107" s="39">
        <f t="shared" si="10"/>
        <v>0</v>
      </c>
      <c r="I107" s="21"/>
      <c r="J107" s="56"/>
    </row>
    <row r="108" spans="2:10" s="2" customFormat="1" ht="76.5" x14ac:dyDescent="0.25">
      <c r="B108" s="55" t="s">
        <v>188</v>
      </c>
      <c r="C108" s="41" t="s">
        <v>41</v>
      </c>
      <c r="D108" s="37" t="s">
        <v>31</v>
      </c>
      <c r="E108" s="58">
        <v>18</v>
      </c>
      <c r="F108" s="39"/>
      <c r="G108" s="39"/>
      <c r="H108" s="39">
        <f t="shared" si="10"/>
        <v>0</v>
      </c>
      <c r="I108" s="21"/>
      <c r="J108" s="56"/>
    </row>
    <row r="109" spans="2:10" s="2" customFormat="1" ht="51" x14ac:dyDescent="0.25">
      <c r="B109" s="55" t="s">
        <v>189</v>
      </c>
      <c r="C109" s="41" t="s">
        <v>42</v>
      </c>
      <c r="D109" s="37" t="s">
        <v>31</v>
      </c>
      <c r="E109" s="58">
        <v>18</v>
      </c>
      <c r="F109" s="39"/>
      <c r="G109" s="39"/>
      <c r="H109" s="39">
        <f t="shared" si="10"/>
        <v>0</v>
      </c>
      <c r="I109" s="21"/>
      <c r="J109" s="56"/>
    </row>
    <row r="110" spans="2:10" s="2" customFormat="1" ht="114.75" x14ac:dyDescent="0.25">
      <c r="B110" s="55" t="s">
        <v>190</v>
      </c>
      <c r="C110" s="41" t="s">
        <v>43</v>
      </c>
      <c r="D110" s="37" t="s">
        <v>31</v>
      </c>
      <c r="E110" s="58">
        <v>1</v>
      </c>
      <c r="F110" s="39"/>
      <c r="G110" s="39"/>
      <c r="H110" s="39">
        <f t="shared" si="10"/>
        <v>0</v>
      </c>
      <c r="I110" s="21"/>
      <c r="J110" s="56"/>
    </row>
    <row r="111" spans="2:10" s="2" customFormat="1" x14ac:dyDescent="0.25">
      <c r="B111" s="55" t="s">
        <v>191</v>
      </c>
      <c r="C111" s="41" t="s">
        <v>44</v>
      </c>
      <c r="D111" s="37" t="s">
        <v>29</v>
      </c>
      <c r="E111" s="58">
        <v>35.619999999999997</v>
      </c>
      <c r="F111" s="39"/>
      <c r="G111" s="39"/>
      <c r="H111" s="39">
        <f t="shared" si="10"/>
        <v>0</v>
      </c>
      <c r="I111" s="21"/>
      <c r="J111" s="56"/>
    </row>
    <row r="112" spans="2:10" s="2" customFormat="1" ht="38.25" x14ac:dyDescent="0.25">
      <c r="B112" s="55" t="s">
        <v>192</v>
      </c>
      <c r="C112" s="41" t="s">
        <v>45</v>
      </c>
      <c r="D112" s="37" t="s">
        <v>28</v>
      </c>
      <c r="E112" s="58">
        <v>92.52</v>
      </c>
      <c r="F112" s="39"/>
      <c r="G112" s="39"/>
      <c r="H112" s="39">
        <f t="shared" si="10"/>
        <v>0</v>
      </c>
      <c r="I112" s="21"/>
      <c r="J112" s="56"/>
    </row>
    <row r="113" spans="2:10" s="90" customFormat="1" x14ac:dyDescent="0.25">
      <c r="B113" s="91" t="s">
        <v>83</v>
      </c>
      <c r="C113" s="92" t="s">
        <v>34</v>
      </c>
      <c r="D113" s="93"/>
      <c r="E113" s="94">
        <v>0</v>
      </c>
      <c r="F113" s="95"/>
      <c r="G113" s="95"/>
      <c r="H113" s="96">
        <f>SUM(H114:H120)</f>
        <v>0</v>
      </c>
      <c r="I113" s="21"/>
      <c r="J113" s="97"/>
    </row>
    <row r="114" spans="2:10" s="2" customFormat="1" ht="25.5" x14ac:dyDescent="0.25">
      <c r="B114" s="55" t="s">
        <v>193</v>
      </c>
      <c r="C114" s="41" t="s">
        <v>98</v>
      </c>
      <c r="D114" s="37" t="s">
        <v>29</v>
      </c>
      <c r="E114" s="58">
        <v>278.24</v>
      </c>
      <c r="F114" s="39"/>
      <c r="G114" s="39"/>
      <c r="H114" s="39">
        <f t="shared" ref="H114:H120" si="11">+ROUND(F114*E114,2)</f>
        <v>0</v>
      </c>
      <c r="I114" s="21"/>
      <c r="J114" s="56"/>
    </row>
    <row r="115" spans="2:10" s="2" customFormat="1" ht="38.25" x14ac:dyDescent="0.25">
      <c r="B115" s="55" t="s">
        <v>194</v>
      </c>
      <c r="C115" s="41" t="s">
        <v>46</v>
      </c>
      <c r="D115" s="37" t="s">
        <v>28</v>
      </c>
      <c r="E115" s="58">
        <v>732.21</v>
      </c>
      <c r="F115" s="39"/>
      <c r="G115" s="39"/>
      <c r="H115" s="39">
        <f t="shared" si="11"/>
        <v>0</v>
      </c>
      <c r="I115" s="21"/>
      <c r="J115" s="56"/>
    </row>
    <row r="116" spans="2:10" s="2" customFormat="1" ht="38.25" x14ac:dyDescent="0.25">
      <c r="B116" s="55" t="s">
        <v>195</v>
      </c>
      <c r="C116" s="41" t="s">
        <v>64</v>
      </c>
      <c r="D116" s="37" t="s">
        <v>29</v>
      </c>
      <c r="E116" s="58">
        <v>146.44</v>
      </c>
      <c r="F116" s="39"/>
      <c r="G116" s="39"/>
      <c r="H116" s="39">
        <f t="shared" si="11"/>
        <v>0</v>
      </c>
      <c r="I116" s="21"/>
      <c r="J116" s="56"/>
    </row>
    <row r="117" spans="2:10" s="2" customFormat="1" ht="38.25" x14ac:dyDescent="0.25">
      <c r="B117" s="55" t="s">
        <v>196</v>
      </c>
      <c r="C117" s="41" t="s">
        <v>47</v>
      </c>
      <c r="D117" s="37" t="s">
        <v>29</v>
      </c>
      <c r="E117" s="58">
        <v>146.44</v>
      </c>
      <c r="F117" s="39"/>
      <c r="G117" s="39"/>
      <c r="H117" s="39">
        <f t="shared" si="11"/>
        <v>0</v>
      </c>
      <c r="I117" s="21"/>
      <c r="J117" s="56"/>
    </row>
    <row r="118" spans="2:10" s="2" customFormat="1" ht="63.75" x14ac:dyDescent="0.25">
      <c r="B118" s="55" t="s">
        <v>197</v>
      </c>
      <c r="C118" s="41" t="s">
        <v>99</v>
      </c>
      <c r="D118" s="37" t="s">
        <v>30</v>
      </c>
      <c r="E118" s="58">
        <v>186.18</v>
      </c>
      <c r="F118" s="39"/>
      <c r="G118" s="39"/>
      <c r="H118" s="39">
        <f t="shared" si="11"/>
        <v>0</v>
      </c>
      <c r="I118" s="21"/>
      <c r="J118" s="56"/>
    </row>
    <row r="119" spans="2:10" s="2" customFormat="1" ht="63.75" x14ac:dyDescent="0.25">
      <c r="B119" s="55" t="s">
        <v>198</v>
      </c>
      <c r="C119" s="41" t="s">
        <v>100</v>
      </c>
      <c r="D119" s="37" t="s">
        <v>28</v>
      </c>
      <c r="E119" s="58">
        <v>648.42999999999995</v>
      </c>
      <c r="F119" s="39"/>
      <c r="G119" s="39"/>
      <c r="H119" s="39">
        <f t="shared" si="11"/>
        <v>0</v>
      </c>
      <c r="I119" s="21"/>
      <c r="J119" s="56"/>
    </row>
    <row r="120" spans="2:10" s="2" customFormat="1" ht="38.25" x14ac:dyDescent="0.25">
      <c r="B120" s="55" t="s">
        <v>199</v>
      </c>
      <c r="C120" s="41" t="s">
        <v>45</v>
      </c>
      <c r="D120" s="37" t="s">
        <v>28</v>
      </c>
      <c r="E120" s="58">
        <v>732.21</v>
      </c>
      <c r="F120" s="39"/>
      <c r="G120" s="39"/>
      <c r="H120" s="39">
        <f t="shared" si="11"/>
        <v>0</v>
      </c>
      <c r="I120" s="21"/>
      <c r="J120" s="56"/>
    </row>
    <row r="121" spans="2:10" s="90" customFormat="1" x14ac:dyDescent="0.25">
      <c r="B121" s="91" t="s">
        <v>84</v>
      </c>
      <c r="C121" s="92" t="s">
        <v>35</v>
      </c>
      <c r="D121" s="93"/>
      <c r="E121" s="94">
        <v>0</v>
      </c>
      <c r="F121" s="95"/>
      <c r="G121" s="95"/>
      <c r="H121" s="96">
        <f>SUM(H122:H125)</f>
        <v>0</v>
      </c>
      <c r="I121" s="21"/>
      <c r="J121" s="97"/>
    </row>
    <row r="122" spans="2:10" s="2" customFormat="1" ht="25.5" x14ac:dyDescent="0.25">
      <c r="B122" s="55" t="s">
        <v>200</v>
      </c>
      <c r="C122" s="41" t="s">
        <v>49</v>
      </c>
      <c r="D122" s="37" t="s">
        <v>29</v>
      </c>
      <c r="E122" s="58">
        <v>38.909999999999997</v>
      </c>
      <c r="F122" s="39"/>
      <c r="G122" s="39"/>
      <c r="H122" s="39">
        <f t="shared" ref="H122:H125" si="12">+ROUND(F122*E122,2)</f>
        <v>0</v>
      </c>
      <c r="I122" s="21"/>
      <c r="J122" s="56"/>
    </row>
    <row r="123" spans="2:10" s="2" customFormat="1" ht="38.25" x14ac:dyDescent="0.25">
      <c r="B123" s="55" t="s">
        <v>201</v>
      </c>
      <c r="C123" s="41" t="s">
        <v>50</v>
      </c>
      <c r="D123" s="37" t="s">
        <v>29</v>
      </c>
      <c r="E123" s="58">
        <v>22.7</v>
      </c>
      <c r="F123" s="39"/>
      <c r="G123" s="39"/>
      <c r="H123" s="39">
        <f t="shared" si="12"/>
        <v>0</v>
      </c>
      <c r="I123" s="21"/>
      <c r="J123" s="56"/>
    </row>
    <row r="124" spans="2:10" s="2" customFormat="1" ht="38.25" x14ac:dyDescent="0.25">
      <c r="B124" s="55" t="s">
        <v>202</v>
      </c>
      <c r="C124" s="41" t="s">
        <v>108</v>
      </c>
      <c r="D124" s="37" t="s">
        <v>28</v>
      </c>
      <c r="E124" s="58">
        <v>216.9</v>
      </c>
      <c r="F124" s="39"/>
      <c r="G124" s="39"/>
      <c r="H124" s="39">
        <f t="shared" si="12"/>
        <v>0</v>
      </c>
      <c r="I124" s="21"/>
      <c r="J124" s="56"/>
    </row>
    <row r="125" spans="2:10" s="2" customFormat="1" ht="38.25" x14ac:dyDescent="0.25">
      <c r="B125" s="55" t="s">
        <v>203</v>
      </c>
      <c r="C125" s="41" t="s">
        <v>45</v>
      </c>
      <c r="D125" s="37" t="s">
        <v>28</v>
      </c>
      <c r="E125" s="58">
        <v>216.9</v>
      </c>
      <c r="F125" s="39"/>
      <c r="G125" s="39"/>
      <c r="H125" s="39">
        <f t="shared" si="12"/>
        <v>0</v>
      </c>
      <c r="I125" s="21"/>
      <c r="J125" s="56"/>
    </row>
    <row r="126" spans="2:10" s="90" customFormat="1" x14ac:dyDescent="0.25">
      <c r="B126" s="91" t="s">
        <v>85</v>
      </c>
      <c r="C126" s="92" t="s">
        <v>36</v>
      </c>
      <c r="D126" s="93"/>
      <c r="E126" s="94">
        <v>0</v>
      </c>
      <c r="F126" s="95"/>
      <c r="G126" s="95"/>
      <c r="H126" s="96">
        <f>SUM(H127:H131)</f>
        <v>0</v>
      </c>
      <c r="I126" s="21"/>
      <c r="J126" s="97"/>
    </row>
    <row r="127" spans="2:10" s="2" customFormat="1" ht="25.5" x14ac:dyDescent="0.25">
      <c r="B127" s="55" t="s">
        <v>204</v>
      </c>
      <c r="C127" s="41" t="s">
        <v>51</v>
      </c>
      <c r="D127" s="37" t="s">
        <v>31</v>
      </c>
      <c r="E127" s="58">
        <v>4</v>
      </c>
      <c r="F127" s="39"/>
      <c r="G127" s="39"/>
      <c r="H127" s="39">
        <f t="shared" ref="H127:H131" si="13">+ROUND(F127*E127,2)</f>
        <v>0</v>
      </c>
      <c r="I127" s="21"/>
      <c r="J127" s="56"/>
    </row>
    <row r="128" spans="2:10" s="2" customFormat="1" x14ac:dyDescent="0.25">
      <c r="B128" s="55" t="s">
        <v>205</v>
      </c>
      <c r="C128" s="41" t="s">
        <v>52</v>
      </c>
      <c r="D128" s="37" t="s">
        <v>30</v>
      </c>
      <c r="E128" s="58">
        <v>91.47</v>
      </c>
      <c r="F128" s="39"/>
      <c r="G128" s="39"/>
      <c r="H128" s="39">
        <f t="shared" si="13"/>
        <v>0</v>
      </c>
      <c r="I128" s="21"/>
      <c r="J128" s="56"/>
    </row>
    <row r="129" spans="2:10" s="2" customFormat="1" ht="25.5" x14ac:dyDescent="0.25">
      <c r="B129" s="55" t="s">
        <v>206</v>
      </c>
      <c r="C129" s="41" t="s">
        <v>110</v>
      </c>
      <c r="D129" s="37" t="s">
        <v>31</v>
      </c>
      <c r="E129" s="58">
        <v>4</v>
      </c>
      <c r="F129" s="39"/>
      <c r="G129" s="39"/>
      <c r="H129" s="39">
        <f t="shared" si="13"/>
        <v>0</v>
      </c>
      <c r="I129" s="21"/>
      <c r="J129" s="56"/>
    </row>
    <row r="130" spans="2:10" s="2" customFormat="1" x14ac:dyDescent="0.25">
      <c r="B130" s="55" t="s">
        <v>207</v>
      </c>
      <c r="C130" s="41" t="s">
        <v>53</v>
      </c>
      <c r="D130" s="37" t="s">
        <v>30</v>
      </c>
      <c r="E130" s="58">
        <v>91.47</v>
      </c>
      <c r="F130" s="39"/>
      <c r="G130" s="39"/>
      <c r="H130" s="39">
        <f t="shared" si="13"/>
        <v>0</v>
      </c>
      <c r="I130" s="21"/>
      <c r="J130" s="56"/>
    </row>
    <row r="131" spans="2:10" s="2" customFormat="1" x14ac:dyDescent="0.25">
      <c r="B131" s="55" t="s">
        <v>208</v>
      </c>
      <c r="C131" s="41" t="s">
        <v>54</v>
      </c>
      <c r="D131" s="37" t="s">
        <v>30</v>
      </c>
      <c r="E131" s="58">
        <v>16</v>
      </c>
      <c r="F131" s="39"/>
      <c r="G131" s="39"/>
      <c r="H131" s="39">
        <f t="shared" si="13"/>
        <v>0</v>
      </c>
      <c r="I131" s="21"/>
      <c r="J131" s="56"/>
    </row>
    <row r="132" spans="2:10" s="90" customFormat="1" x14ac:dyDescent="0.25">
      <c r="B132" s="91" t="s">
        <v>86</v>
      </c>
      <c r="C132" s="92" t="s">
        <v>37</v>
      </c>
      <c r="D132" s="93"/>
      <c r="E132" s="94">
        <v>0</v>
      </c>
      <c r="F132" s="95"/>
      <c r="G132" s="95"/>
      <c r="H132" s="96">
        <f>SUM(H133:H141)</f>
        <v>0</v>
      </c>
      <c r="I132" s="21"/>
      <c r="J132" s="97"/>
    </row>
    <row r="133" spans="2:10" s="2" customFormat="1" ht="38.25" x14ac:dyDescent="0.25">
      <c r="B133" s="55" t="s">
        <v>209</v>
      </c>
      <c r="C133" s="41" t="s">
        <v>111</v>
      </c>
      <c r="D133" s="37" t="s">
        <v>29</v>
      </c>
      <c r="E133" s="58">
        <v>45.07</v>
      </c>
      <c r="F133" s="39"/>
      <c r="G133" s="39"/>
      <c r="H133" s="39">
        <f t="shared" ref="H133:H141" si="14">+ROUND(F133*E133,2)</f>
        <v>0</v>
      </c>
      <c r="I133" s="21"/>
      <c r="J133" s="56"/>
    </row>
    <row r="134" spans="2:10" s="2" customFormat="1" ht="63.75" x14ac:dyDescent="0.25">
      <c r="B134" s="55" t="s">
        <v>210</v>
      </c>
      <c r="C134" s="41" t="s">
        <v>105</v>
      </c>
      <c r="D134" s="37" t="s">
        <v>29</v>
      </c>
      <c r="E134" s="58">
        <v>25.98</v>
      </c>
      <c r="F134" s="39"/>
      <c r="G134" s="39"/>
      <c r="H134" s="39">
        <f t="shared" si="14"/>
        <v>0</v>
      </c>
      <c r="I134" s="21"/>
      <c r="J134" s="56"/>
    </row>
    <row r="135" spans="2:10" s="2" customFormat="1" ht="25.5" x14ac:dyDescent="0.25">
      <c r="B135" s="55" t="s">
        <v>211</v>
      </c>
      <c r="C135" s="41" t="s">
        <v>55</v>
      </c>
      <c r="D135" s="37" t="s">
        <v>30</v>
      </c>
      <c r="E135" s="58">
        <v>187.8</v>
      </c>
      <c r="F135" s="39"/>
      <c r="G135" s="39"/>
      <c r="H135" s="39">
        <f t="shared" si="14"/>
        <v>0</v>
      </c>
      <c r="I135" s="21"/>
      <c r="J135" s="56"/>
    </row>
    <row r="136" spans="2:10" s="2" customFormat="1" ht="38.25" x14ac:dyDescent="0.25">
      <c r="B136" s="55" t="s">
        <v>212</v>
      </c>
      <c r="C136" s="41" t="s">
        <v>56</v>
      </c>
      <c r="D136" s="37" t="s">
        <v>29</v>
      </c>
      <c r="E136" s="58">
        <v>18.78</v>
      </c>
      <c r="F136" s="39"/>
      <c r="G136" s="39"/>
      <c r="H136" s="39">
        <f t="shared" si="14"/>
        <v>0</v>
      </c>
      <c r="I136" s="21"/>
      <c r="J136" s="56"/>
    </row>
    <row r="137" spans="2:10" s="2" customFormat="1" ht="25.5" x14ac:dyDescent="0.25">
      <c r="B137" s="55" t="s">
        <v>213</v>
      </c>
      <c r="C137" s="41" t="s">
        <v>57</v>
      </c>
      <c r="D137" s="37" t="s">
        <v>31</v>
      </c>
      <c r="E137" s="58">
        <v>18</v>
      </c>
      <c r="F137" s="39"/>
      <c r="G137" s="39"/>
      <c r="H137" s="39">
        <f t="shared" si="14"/>
        <v>0</v>
      </c>
      <c r="I137" s="21"/>
      <c r="J137" s="56"/>
    </row>
    <row r="138" spans="2:10" s="2" customFormat="1" ht="38.25" x14ac:dyDescent="0.25">
      <c r="B138" s="55" t="s">
        <v>214</v>
      </c>
      <c r="C138" s="41" t="s">
        <v>58</v>
      </c>
      <c r="D138" s="37" t="s">
        <v>29</v>
      </c>
      <c r="E138" s="58">
        <v>26.29</v>
      </c>
      <c r="F138" s="39"/>
      <c r="G138" s="39"/>
      <c r="H138" s="39">
        <f t="shared" si="14"/>
        <v>0</v>
      </c>
      <c r="I138" s="21"/>
      <c r="J138" s="56"/>
    </row>
    <row r="139" spans="2:10" s="2" customFormat="1" ht="38.25" x14ac:dyDescent="0.25">
      <c r="B139" s="55" t="s">
        <v>215</v>
      </c>
      <c r="C139" s="41" t="s">
        <v>96</v>
      </c>
      <c r="D139" s="37" t="s">
        <v>31</v>
      </c>
      <c r="E139" s="58">
        <v>2</v>
      </c>
      <c r="F139" s="39"/>
      <c r="G139" s="39"/>
      <c r="H139" s="39">
        <f t="shared" si="14"/>
        <v>0</v>
      </c>
      <c r="I139" s="21"/>
      <c r="J139" s="56"/>
    </row>
    <row r="140" spans="2:10" s="2" customFormat="1" ht="38.25" x14ac:dyDescent="0.25">
      <c r="B140" s="55" t="s">
        <v>216</v>
      </c>
      <c r="C140" s="41" t="s">
        <v>60</v>
      </c>
      <c r="D140" s="37" t="s">
        <v>31</v>
      </c>
      <c r="E140" s="58">
        <v>2</v>
      </c>
      <c r="F140" s="39"/>
      <c r="G140" s="39"/>
      <c r="H140" s="39">
        <f t="shared" si="14"/>
        <v>0</v>
      </c>
      <c r="I140" s="21"/>
      <c r="J140" s="56"/>
    </row>
    <row r="141" spans="2:10" s="2" customFormat="1" ht="51" x14ac:dyDescent="0.25">
      <c r="B141" s="55" t="s">
        <v>217</v>
      </c>
      <c r="C141" s="41" t="s">
        <v>97</v>
      </c>
      <c r="D141" s="37" t="s">
        <v>31</v>
      </c>
      <c r="E141" s="58">
        <v>4</v>
      </c>
      <c r="F141" s="39"/>
      <c r="G141" s="39"/>
      <c r="H141" s="39">
        <f t="shared" si="14"/>
        <v>0</v>
      </c>
      <c r="I141" s="21"/>
      <c r="J141" s="56"/>
    </row>
    <row r="142" spans="2:10" s="2" customFormat="1" ht="25.5" x14ac:dyDescent="0.25">
      <c r="B142" s="57" t="s">
        <v>26</v>
      </c>
      <c r="C142" s="36" t="s">
        <v>88</v>
      </c>
      <c r="D142" s="37"/>
      <c r="E142" s="38">
        <v>0</v>
      </c>
      <c r="F142" s="39"/>
      <c r="G142" s="39"/>
      <c r="H142" s="40">
        <f>+H143+H154+H162+H167+H173</f>
        <v>0</v>
      </c>
      <c r="I142" s="21"/>
      <c r="J142" s="21"/>
    </row>
    <row r="143" spans="2:10" s="90" customFormat="1" x14ac:dyDescent="0.25">
      <c r="B143" s="91" t="s">
        <v>87</v>
      </c>
      <c r="C143" s="92" t="s">
        <v>33</v>
      </c>
      <c r="D143" s="93"/>
      <c r="E143" s="94">
        <v>0</v>
      </c>
      <c r="F143" s="95"/>
      <c r="G143" s="95"/>
      <c r="H143" s="96">
        <f>SUM(H144:H153)</f>
        <v>0</v>
      </c>
      <c r="I143" s="21"/>
      <c r="J143" s="97"/>
    </row>
    <row r="144" spans="2:10" s="2" customFormat="1" ht="51" x14ac:dyDescent="0.25">
      <c r="B144" s="55" t="s">
        <v>218</v>
      </c>
      <c r="C144" s="41" t="s">
        <v>39</v>
      </c>
      <c r="D144" s="37" t="s">
        <v>28</v>
      </c>
      <c r="E144" s="58">
        <v>263.74</v>
      </c>
      <c r="F144" s="39"/>
      <c r="G144" s="39"/>
      <c r="H144" s="39">
        <f t="shared" ref="H144:H153" si="15">+ROUND(F144*E144,2)</f>
        <v>0</v>
      </c>
      <c r="I144" s="21"/>
      <c r="J144" s="56"/>
    </row>
    <row r="145" spans="2:10" s="2" customFormat="1" ht="38.25" x14ac:dyDescent="0.25">
      <c r="B145" s="55" t="s">
        <v>219</v>
      </c>
      <c r="C145" s="41" t="s">
        <v>109</v>
      </c>
      <c r="D145" s="37" t="s">
        <v>29</v>
      </c>
      <c r="E145" s="58">
        <v>276.93</v>
      </c>
      <c r="F145" s="39"/>
      <c r="G145" s="39"/>
      <c r="H145" s="39">
        <f t="shared" si="15"/>
        <v>0</v>
      </c>
      <c r="I145" s="21"/>
      <c r="J145" s="56"/>
    </row>
    <row r="146" spans="2:10" s="2" customFormat="1" ht="63.75" x14ac:dyDescent="0.25">
      <c r="B146" s="55" t="s">
        <v>220</v>
      </c>
      <c r="C146" s="41" t="s">
        <v>105</v>
      </c>
      <c r="D146" s="37" t="s">
        <v>29</v>
      </c>
      <c r="E146" s="58">
        <v>88.59</v>
      </c>
      <c r="F146" s="39"/>
      <c r="G146" s="39"/>
      <c r="H146" s="39">
        <f t="shared" si="15"/>
        <v>0</v>
      </c>
      <c r="I146" s="21"/>
      <c r="J146" s="56"/>
    </row>
    <row r="147" spans="2:10" s="2" customFormat="1" ht="63.75" x14ac:dyDescent="0.25">
      <c r="B147" s="55" t="s">
        <v>221</v>
      </c>
      <c r="C147" s="41" t="s">
        <v>40</v>
      </c>
      <c r="D147" s="37" t="s">
        <v>30</v>
      </c>
      <c r="E147" s="58">
        <v>263.74</v>
      </c>
      <c r="F147" s="39"/>
      <c r="G147" s="39"/>
      <c r="H147" s="39">
        <f t="shared" si="15"/>
        <v>0</v>
      </c>
      <c r="I147" s="21"/>
      <c r="J147" s="56"/>
    </row>
    <row r="148" spans="2:10" s="2" customFormat="1" ht="76.5" x14ac:dyDescent="0.25">
      <c r="B148" s="55" t="s">
        <v>222</v>
      </c>
      <c r="C148" s="41" t="s">
        <v>94</v>
      </c>
      <c r="D148" s="37" t="s">
        <v>29</v>
      </c>
      <c r="E148" s="58">
        <v>176.71</v>
      </c>
      <c r="F148" s="39"/>
      <c r="G148" s="39"/>
      <c r="H148" s="39">
        <f t="shared" si="15"/>
        <v>0</v>
      </c>
      <c r="I148" s="21"/>
      <c r="J148" s="56"/>
    </row>
    <row r="149" spans="2:10" s="2" customFormat="1" ht="76.5" x14ac:dyDescent="0.25">
      <c r="B149" s="55" t="s">
        <v>223</v>
      </c>
      <c r="C149" s="41" t="s">
        <v>41</v>
      </c>
      <c r="D149" s="37" t="s">
        <v>31</v>
      </c>
      <c r="E149" s="58">
        <v>52</v>
      </c>
      <c r="F149" s="39"/>
      <c r="G149" s="39"/>
      <c r="H149" s="39">
        <f t="shared" si="15"/>
        <v>0</v>
      </c>
      <c r="I149" s="21"/>
      <c r="J149" s="56"/>
    </row>
    <row r="150" spans="2:10" s="2" customFormat="1" ht="51" x14ac:dyDescent="0.25">
      <c r="B150" s="55" t="s">
        <v>224</v>
      </c>
      <c r="C150" s="41" t="s">
        <v>42</v>
      </c>
      <c r="D150" s="37" t="s">
        <v>31</v>
      </c>
      <c r="E150" s="58">
        <v>52</v>
      </c>
      <c r="F150" s="39"/>
      <c r="G150" s="39"/>
      <c r="H150" s="39">
        <f t="shared" si="15"/>
        <v>0</v>
      </c>
      <c r="I150" s="21"/>
      <c r="J150" s="56"/>
    </row>
    <row r="151" spans="2:10" s="2" customFormat="1" ht="114.75" x14ac:dyDescent="0.25">
      <c r="B151" s="55" t="s">
        <v>225</v>
      </c>
      <c r="C151" s="41" t="s">
        <v>43</v>
      </c>
      <c r="D151" s="37" t="s">
        <v>31</v>
      </c>
      <c r="E151" s="58">
        <v>4</v>
      </c>
      <c r="F151" s="39"/>
      <c r="G151" s="39"/>
      <c r="H151" s="39">
        <f t="shared" si="15"/>
        <v>0</v>
      </c>
      <c r="I151" s="21"/>
      <c r="J151" s="56"/>
    </row>
    <row r="152" spans="2:10" s="2" customFormat="1" x14ac:dyDescent="0.25">
      <c r="B152" s="55" t="s">
        <v>226</v>
      </c>
      <c r="C152" s="41" t="s">
        <v>44</v>
      </c>
      <c r="D152" s="37" t="s">
        <v>29</v>
      </c>
      <c r="E152" s="58">
        <v>101.54</v>
      </c>
      <c r="F152" s="39"/>
      <c r="G152" s="39"/>
      <c r="H152" s="39">
        <f t="shared" si="15"/>
        <v>0</v>
      </c>
      <c r="I152" s="21"/>
      <c r="J152" s="56"/>
    </row>
    <row r="153" spans="2:10" s="2" customFormat="1" ht="38.25" x14ac:dyDescent="0.25">
      <c r="B153" s="55" t="s">
        <v>227</v>
      </c>
      <c r="C153" s="41" t="s">
        <v>45</v>
      </c>
      <c r="D153" s="37" t="s">
        <v>28</v>
      </c>
      <c r="E153" s="58">
        <v>263.74</v>
      </c>
      <c r="F153" s="39"/>
      <c r="G153" s="39"/>
      <c r="H153" s="39">
        <f t="shared" si="15"/>
        <v>0</v>
      </c>
      <c r="I153" s="21"/>
      <c r="J153" s="56"/>
    </row>
    <row r="154" spans="2:10" s="90" customFormat="1" x14ac:dyDescent="0.25">
      <c r="B154" s="91" t="s">
        <v>89</v>
      </c>
      <c r="C154" s="92" t="s">
        <v>34</v>
      </c>
      <c r="D154" s="93"/>
      <c r="E154" s="94">
        <v>0</v>
      </c>
      <c r="F154" s="95"/>
      <c r="G154" s="95"/>
      <c r="H154" s="96">
        <f>SUM(H155:H161)</f>
        <v>0</v>
      </c>
      <c r="I154" s="21"/>
      <c r="J154" s="97"/>
    </row>
    <row r="155" spans="2:10" s="2" customFormat="1" ht="25.5" x14ac:dyDescent="0.25">
      <c r="B155" s="55" t="s">
        <v>228</v>
      </c>
      <c r="C155" s="41" t="s">
        <v>106</v>
      </c>
      <c r="D155" s="37" t="s">
        <v>29</v>
      </c>
      <c r="E155" s="58">
        <v>814.54</v>
      </c>
      <c r="F155" s="39"/>
      <c r="G155" s="39"/>
      <c r="H155" s="39">
        <f t="shared" ref="H155:H161" si="16">+ROUND(F155*E155,2)</f>
        <v>0</v>
      </c>
      <c r="I155" s="21"/>
      <c r="J155" s="56"/>
    </row>
    <row r="156" spans="2:10" s="2" customFormat="1" ht="38.25" x14ac:dyDescent="0.25">
      <c r="B156" s="55" t="s">
        <v>229</v>
      </c>
      <c r="C156" s="41" t="s">
        <v>46</v>
      </c>
      <c r="D156" s="37" t="s">
        <v>28</v>
      </c>
      <c r="E156" s="58">
        <v>2143.52</v>
      </c>
      <c r="F156" s="39"/>
      <c r="G156" s="39"/>
      <c r="H156" s="39">
        <f t="shared" si="16"/>
        <v>0</v>
      </c>
      <c r="I156" s="21"/>
      <c r="J156" s="56"/>
    </row>
    <row r="157" spans="2:10" s="2" customFormat="1" ht="38.25" x14ac:dyDescent="0.25">
      <c r="B157" s="55" t="s">
        <v>230</v>
      </c>
      <c r="C157" s="41" t="s">
        <v>64</v>
      </c>
      <c r="D157" s="37" t="s">
        <v>29</v>
      </c>
      <c r="E157" s="58">
        <v>428.7</v>
      </c>
      <c r="F157" s="39"/>
      <c r="G157" s="39"/>
      <c r="H157" s="39">
        <f t="shared" si="16"/>
        <v>0</v>
      </c>
      <c r="I157" s="21"/>
      <c r="J157" s="56"/>
    </row>
    <row r="158" spans="2:10" s="2" customFormat="1" ht="38.25" x14ac:dyDescent="0.25">
      <c r="B158" s="55" t="s">
        <v>231</v>
      </c>
      <c r="C158" s="41" t="s">
        <v>47</v>
      </c>
      <c r="D158" s="37" t="s">
        <v>29</v>
      </c>
      <c r="E158" s="58">
        <v>428.7</v>
      </c>
      <c r="F158" s="39"/>
      <c r="G158" s="39"/>
      <c r="H158" s="39">
        <f t="shared" si="16"/>
        <v>0</v>
      </c>
      <c r="I158" s="21"/>
      <c r="J158" s="56"/>
    </row>
    <row r="159" spans="2:10" s="2" customFormat="1" ht="63.75" x14ac:dyDescent="0.25">
      <c r="B159" s="55" t="s">
        <v>232</v>
      </c>
      <c r="C159" s="41" t="s">
        <v>48</v>
      </c>
      <c r="D159" s="37" t="s">
        <v>30</v>
      </c>
      <c r="E159" s="58">
        <v>448.78</v>
      </c>
      <c r="F159" s="39"/>
      <c r="G159" s="39"/>
      <c r="H159" s="39">
        <f t="shared" si="16"/>
        <v>0</v>
      </c>
      <c r="I159" s="21"/>
      <c r="J159" s="56"/>
    </row>
    <row r="160" spans="2:10" s="2" customFormat="1" ht="63.75" x14ac:dyDescent="0.25">
      <c r="B160" s="55" t="s">
        <v>233</v>
      </c>
      <c r="C160" s="41" t="s">
        <v>95</v>
      </c>
      <c r="D160" s="37" t="s">
        <v>28</v>
      </c>
      <c r="E160" s="58">
        <v>1941.57</v>
      </c>
      <c r="F160" s="39"/>
      <c r="G160" s="39"/>
      <c r="H160" s="39">
        <f t="shared" si="16"/>
        <v>0</v>
      </c>
      <c r="I160" s="21"/>
      <c r="J160" s="56"/>
    </row>
    <row r="161" spans="2:10" s="2" customFormat="1" ht="38.25" x14ac:dyDescent="0.25">
      <c r="B161" s="55" t="s">
        <v>234</v>
      </c>
      <c r="C161" s="41" t="s">
        <v>45</v>
      </c>
      <c r="D161" s="37" t="s">
        <v>28</v>
      </c>
      <c r="E161" s="58">
        <v>2143.52</v>
      </c>
      <c r="F161" s="39"/>
      <c r="G161" s="39"/>
      <c r="H161" s="39">
        <f t="shared" si="16"/>
        <v>0</v>
      </c>
      <c r="I161" s="21"/>
      <c r="J161" s="56"/>
    </row>
    <row r="162" spans="2:10" s="90" customFormat="1" x14ac:dyDescent="0.25">
      <c r="B162" s="91" t="s">
        <v>90</v>
      </c>
      <c r="C162" s="92" t="s">
        <v>35</v>
      </c>
      <c r="D162" s="93"/>
      <c r="E162" s="94">
        <v>0</v>
      </c>
      <c r="F162" s="95"/>
      <c r="G162" s="95"/>
      <c r="H162" s="96">
        <f>SUM(H163:H166)</f>
        <v>0</v>
      </c>
      <c r="I162" s="21"/>
      <c r="J162" s="97"/>
    </row>
    <row r="163" spans="2:10" s="2" customFormat="1" ht="25.5" x14ac:dyDescent="0.25">
      <c r="B163" s="55" t="s">
        <v>235</v>
      </c>
      <c r="C163" s="41" t="s">
        <v>49</v>
      </c>
      <c r="D163" s="37" t="s">
        <v>29</v>
      </c>
      <c r="E163" s="58">
        <v>160.36000000000001</v>
      </c>
      <c r="F163" s="39"/>
      <c r="G163" s="39"/>
      <c r="H163" s="39">
        <f t="shared" ref="H163:H166" si="17">+ROUND(F163*E163,2)</f>
        <v>0</v>
      </c>
      <c r="I163" s="21"/>
      <c r="J163" s="56"/>
    </row>
    <row r="164" spans="2:10" s="2" customFormat="1" ht="38.25" x14ac:dyDescent="0.25">
      <c r="B164" s="55" t="s">
        <v>236</v>
      </c>
      <c r="C164" s="41" t="s">
        <v>50</v>
      </c>
      <c r="D164" s="37" t="s">
        <v>29</v>
      </c>
      <c r="E164" s="58">
        <v>93.54</v>
      </c>
      <c r="F164" s="39"/>
      <c r="G164" s="39"/>
      <c r="H164" s="39">
        <f t="shared" si="17"/>
        <v>0</v>
      </c>
      <c r="I164" s="21"/>
      <c r="J164" s="56"/>
    </row>
    <row r="165" spans="2:10" s="2" customFormat="1" ht="38.25" x14ac:dyDescent="0.25">
      <c r="B165" s="55" t="s">
        <v>237</v>
      </c>
      <c r="C165" s="41" t="s">
        <v>108</v>
      </c>
      <c r="D165" s="37" t="s">
        <v>28</v>
      </c>
      <c r="E165" s="58">
        <v>890.9</v>
      </c>
      <c r="F165" s="39"/>
      <c r="G165" s="39"/>
      <c r="H165" s="39">
        <f t="shared" si="17"/>
        <v>0</v>
      </c>
      <c r="I165" s="21"/>
      <c r="J165" s="56"/>
    </row>
    <row r="166" spans="2:10" s="2" customFormat="1" ht="38.25" x14ac:dyDescent="0.25">
      <c r="B166" s="55" t="s">
        <v>238</v>
      </c>
      <c r="C166" s="41" t="s">
        <v>45</v>
      </c>
      <c r="D166" s="37" t="s">
        <v>28</v>
      </c>
      <c r="E166" s="58">
        <v>890.9</v>
      </c>
      <c r="F166" s="39"/>
      <c r="G166" s="39"/>
      <c r="H166" s="39">
        <f t="shared" si="17"/>
        <v>0</v>
      </c>
      <c r="I166" s="21"/>
      <c r="J166" s="56"/>
    </row>
    <row r="167" spans="2:10" s="90" customFormat="1" x14ac:dyDescent="0.25">
      <c r="B167" s="91" t="s">
        <v>91</v>
      </c>
      <c r="C167" s="92" t="s">
        <v>36</v>
      </c>
      <c r="D167" s="93"/>
      <c r="E167" s="94">
        <v>0</v>
      </c>
      <c r="F167" s="95"/>
      <c r="G167" s="95"/>
      <c r="H167" s="96">
        <f>SUM(H168:H172)</f>
        <v>0</v>
      </c>
      <c r="I167" s="21"/>
      <c r="J167" s="97"/>
    </row>
    <row r="168" spans="2:10" s="2" customFormat="1" ht="25.5" x14ac:dyDescent="0.25">
      <c r="B168" s="55" t="s">
        <v>239</v>
      </c>
      <c r="C168" s="41" t="s">
        <v>51</v>
      </c>
      <c r="D168" s="37" t="s">
        <v>31</v>
      </c>
      <c r="E168" s="58">
        <v>11</v>
      </c>
      <c r="F168" s="39"/>
      <c r="G168" s="39"/>
      <c r="H168" s="39">
        <f t="shared" ref="H168:H172" si="18">+ROUND(F168*E168,2)</f>
        <v>0</v>
      </c>
      <c r="I168" s="21"/>
      <c r="J168" s="56"/>
    </row>
    <row r="169" spans="2:10" s="2" customFormat="1" x14ac:dyDescent="0.25">
      <c r="B169" s="55" t="s">
        <v>240</v>
      </c>
      <c r="C169" s="41" t="s">
        <v>52</v>
      </c>
      <c r="D169" s="37" t="s">
        <v>30</v>
      </c>
      <c r="E169" s="58">
        <v>235.68</v>
      </c>
      <c r="F169" s="39"/>
      <c r="G169" s="39"/>
      <c r="H169" s="39">
        <f t="shared" si="18"/>
        <v>0</v>
      </c>
      <c r="I169" s="21"/>
      <c r="J169" s="56"/>
    </row>
    <row r="170" spans="2:10" s="2" customFormat="1" ht="25.5" x14ac:dyDescent="0.25">
      <c r="B170" s="55" t="s">
        <v>241</v>
      </c>
      <c r="C170" s="41" t="s">
        <v>110</v>
      </c>
      <c r="D170" s="37" t="s">
        <v>31</v>
      </c>
      <c r="E170" s="58">
        <v>11</v>
      </c>
      <c r="F170" s="39"/>
      <c r="G170" s="39"/>
      <c r="H170" s="39">
        <f t="shared" si="18"/>
        <v>0</v>
      </c>
      <c r="I170" s="21"/>
      <c r="J170" s="56"/>
    </row>
    <row r="171" spans="2:10" s="2" customFormat="1" x14ac:dyDescent="0.25">
      <c r="B171" s="55" t="s">
        <v>242</v>
      </c>
      <c r="C171" s="41" t="s">
        <v>53</v>
      </c>
      <c r="D171" s="37" t="s">
        <v>30</v>
      </c>
      <c r="E171" s="58">
        <v>235.68</v>
      </c>
      <c r="F171" s="39"/>
      <c r="G171" s="39"/>
      <c r="H171" s="39">
        <f t="shared" si="18"/>
        <v>0</v>
      </c>
      <c r="I171" s="21"/>
      <c r="J171" s="56"/>
    </row>
    <row r="172" spans="2:10" s="2" customFormat="1" x14ac:dyDescent="0.25">
      <c r="B172" s="55" t="s">
        <v>243</v>
      </c>
      <c r="C172" s="41" t="s">
        <v>54</v>
      </c>
      <c r="D172" s="37" t="s">
        <v>30</v>
      </c>
      <c r="E172" s="58">
        <v>44</v>
      </c>
      <c r="F172" s="39"/>
      <c r="G172" s="39"/>
      <c r="H172" s="39">
        <f t="shared" si="18"/>
        <v>0</v>
      </c>
      <c r="I172" s="21"/>
      <c r="J172" s="56"/>
    </row>
    <row r="173" spans="2:10" s="90" customFormat="1" x14ac:dyDescent="0.25">
      <c r="B173" s="91" t="s">
        <v>92</v>
      </c>
      <c r="C173" s="92" t="s">
        <v>37</v>
      </c>
      <c r="D173" s="93"/>
      <c r="E173" s="94">
        <v>0</v>
      </c>
      <c r="F173" s="95"/>
      <c r="G173" s="95"/>
      <c r="H173" s="96">
        <f>SUM(H174:H184)</f>
        <v>0</v>
      </c>
      <c r="I173" s="21"/>
      <c r="J173" s="97"/>
    </row>
    <row r="174" spans="2:10" s="2" customFormat="1" ht="38.25" x14ac:dyDescent="0.25">
      <c r="B174" s="55" t="s">
        <v>244</v>
      </c>
      <c r="C174" s="41" t="s">
        <v>112</v>
      </c>
      <c r="D174" s="37" t="s">
        <v>29</v>
      </c>
      <c r="E174" s="58">
        <v>121.38</v>
      </c>
      <c r="F174" s="39"/>
      <c r="G174" s="39"/>
      <c r="H174" s="39">
        <f t="shared" ref="H174:H184" si="19">+ROUND(F174*E174,2)</f>
        <v>0</v>
      </c>
      <c r="I174" s="21"/>
      <c r="J174" s="56"/>
    </row>
    <row r="175" spans="2:10" s="2" customFormat="1" ht="63.75" x14ac:dyDescent="0.25">
      <c r="B175" s="55" t="s">
        <v>245</v>
      </c>
      <c r="C175" s="41" t="s">
        <v>105</v>
      </c>
      <c r="D175" s="37" t="s">
        <v>29</v>
      </c>
      <c r="E175" s="58">
        <v>69.790000000000006</v>
      </c>
      <c r="F175" s="39"/>
      <c r="G175" s="39"/>
      <c r="H175" s="39">
        <f t="shared" si="19"/>
        <v>0</v>
      </c>
      <c r="I175" s="21"/>
      <c r="J175" s="56"/>
    </row>
    <row r="176" spans="2:10" s="2" customFormat="1" ht="25.5" x14ac:dyDescent="0.25">
      <c r="B176" s="55" t="s">
        <v>246</v>
      </c>
      <c r="C176" s="41" t="s">
        <v>55</v>
      </c>
      <c r="D176" s="37" t="s">
        <v>30</v>
      </c>
      <c r="E176" s="58">
        <v>505.75</v>
      </c>
      <c r="F176" s="39"/>
      <c r="G176" s="39"/>
      <c r="H176" s="39">
        <f t="shared" si="19"/>
        <v>0</v>
      </c>
      <c r="I176" s="21"/>
      <c r="J176" s="56"/>
    </row>
    <row r="177" spans="1:10" s="2" customFormat="1" ht="38.25" x14ac:dyDescent="0.25">
      <c r="B177" s="55" t="s">
        <v>247</v>
      </c>
      <c r="C177" s="41" t="s">
        <v>56</v>
      </c>
      <c r="D177" s="37" t="s">
        <v>29</v>
      </c>
      <c r="E177" s="58">
        <v>50.58</v>
      </c>
      <c r="F177" s="39"/>
      <c r="G177" s="39"/>
      <c r="H177" s="39">
        <f t="shared" si="19"/>
        <v>0</v>
      </c>
      <c r="I177" s="21"/>
      <c r="J177" s="56"/>
    </row>
    <row r="178" spans="1:10" s="2" customFormat="1" ht="25.5" x14ac:dyDescent="0.25">
      <c r="B178" s="55" t="s">
        <v>248</v>
      </c>
      <c r="C178" s="41" t="s">
        <v>57</v>
      </c>
      <c r="D178" s="37" t="s">
        <v>31</v>
      </c>
      <c r="E178" s="58">
        <v>52</v>
      </c>
      <c r="F178" s="39"/>
      <c r="G178" s="39"/>
      <c r="H178" s="39">
        <f t="shared" si="19"/>
        <v>0</v>
      </c>
      <c r="I178" s="21"/>
      <c r="J178" s="56"/>
    </row>
    <row r="179" spans="1:10" s="2" customFormat="1" ht="38.25" x14ac:dyDescent="0.25">
      <c r="B179" s="55" t="s">
        <v>249</v>
      </c>
      <c r="C179" s="41" t="s">
        <v>58</v>
      </c>
      <c r="D179" s="37" t="s">
        <v>29</v>
      </c>
      <c r="E179" s="58">
        <v>70.81</v>
      </c>
      <c r="F179" s="39"/>
      <c r="G179" s="39"/>
      <c r="H179" s="39">
        <f t="shared" si="19"/>
        <v>0</v>
      </c>
      <c r="I179" s="21"/>
      <c r="J179" s="56"/>
    </row>
    <row r="180" spans="1:10" s="2" customFormat="1" ht="38.25" x14ac:dyDescent="0.25">
      <c r="B180" s="55" t="s">
        <v>250</v>
      </c>
      <c r="C180" s="41" t="s">
        <v>101</v>
      </c>
      <c r="D180" s="37" t="s">
        <v>31</v>
      </c>
      <c r="E180" s="58">
        <v>2</v>
      </c>
      <c r="F180" s="39"/>
      <c r="G180" s="39"/>
      <c r="H180" s="39">
        <f t="shared" si="19"/>
        <v>0</v>
      </c>
      <c r="I180" s="21"/>
      <c r="J180" s="56"/>
    </row>
    <row r="181" spans="1:10" s="2" customFormat="1" ht="38.25" x14ac:dyDescent="0.25">
      <c r="B181" s="55" t="s">
        <v>251</v>
      </c>
      <c r="C181" s="41" t="s">
        <v>102</v>
      </c>
      <c r="D181" s="37" t="s">
        <v>31</v>
      </c>
      <c r="E181" s="58">
        <v>8</v>
      </c>
      <c r="F181" s="39"/>
      <c r="G181" s="39"/>
      <c r="H181" s="39">
        <f t="shared" si="19"/>
        <v>0</v>
      </c>
      <c r="I181" s="21"/>
      <c r="J181" s="56"/>
    </row>
    <row r="182" spans="1:10" s="2" customFormat="1" ht="38.25" x14ac:dyDescent="0.25">
      <c r="B182" s="55" t="s">
        <v>252</v>
      </c>
      <c r="C182" s="41" t="s">
        <v>103</v>
      </c>
      <c r="D182" s="37" t="s">
        <v>31</v>
      </c>
      <c r="E182" s="58">
        <v>2</v>
      </c>
      <c r="F182" s="39"/>
      <c r="G182" s="39"/>
      <c r="H182" s="39">
        <f t="shared" si="19"/>
        <v>0</v>
      </c>
      <c r="I182" s="21"/>
      <c r="J182" s="56"/>
    </row>
    <row r="183" spans="1:10" s="2" customFormat="1" ht="63.75" x14ac:dyDescent="0.25">
      <c r="B183" s="55" t="s">
        <v>253</v>
      </c>
      <c r="C183" s="41" t="s">
        <v>104</v>
      </c>
      <c r="D183" s="37" t="s">
        <v>31</v>
      </c>
      <c r="E183" s="58">
        <v>2</v>
      </c>
      <c r="F183" s="39"/>
      <c r="G183" s="39"/>
      <c r="H183" s="39">
        <f t="shared" si="19"/>
        <v>0</v>
      </c>
      <c r="I183" s="21"/>
      <c r="J183" s="56"/>
    </row>
    <row r="184" spans="1:10" s="2" customFormat="1" ht="51" x14ac:dyDescent="0.25">
      <c r="B184" s="55" t="s">
        <v>254</v>
      </c>
      <c r="C184" s="41" t="s">
        <v>97</v>
      </c>
      <c r="D184" s="37" t="s">
        <v>31</v>
      </c>
      <c r="E184" s="58">
        <v>10</v>
      </c>
      <c r="F184" s="39"/>
      <c r="G184" s="39"/>
      <c r="H184" s="39">
        <f t="shared" si="19"/>
        <v>0</v>
      </c>
      <c r="I184" s="21"/>
      <c r="J184" s="56"/>
    </row>
    <row r="185" spans="1:10" s="2" customFormat="1" x14ac:dyDescent="0.25">
      <c r="A185" s="2" t="s">
        <v>38</v>
      </c>
      <c r="B185" s="46"/>
      <c r="C185" s="47" t="s">
        <v>27</v>
      </c>
      <c r="D185" s="46"/>
      <c r="E185" s="59"/>
      <c r="F185" s="46"/>
      <c r="G185" s="46"/>
      <c r="H185" s="46"/>
    </row>
    <row r="186" spans="1:10" s="2" customFormat="1" x14ac:dyDescent="0.25">
      <c r="E186" s="45"/>
    </row>
    <row r="187" spans="1:10" s="20" customFormat="1" ht="38.25" x14ac:dyDescent="0.25">
      <c r="B187" s="48"/>
      <c r="C187" s="49" t="str">
        <f>+C18</f>
        <v>Pavimentación con concreto hidráulico en las calles Máximo Dávalos, Gigantes, Jesús García y Manuel M. Ponce, en la cabecera municipal de Zapotlanejo, Jalisco.</v>
      </c>
      <c r="D187" s="50"/>
      <c r="E187" s="51"/>
      <c r="F187" s="52"/>
      <c r="G187" s="52"/>
      <c r="H187" s="53">
        <f>+H189+H195+H201+H207</f>
        <v>0</v>
      </c>
    </row>
    <row r="188" spans="1:10" s="2" customFormat="1" x14ac:dyDescent="0.25">
      <c r="B188" s="48"/>
      <c r="C188" s="49"/>
      <c r="D188" s="50"/>
      <c r="E188" s="51"/>
      <c r="F188" s="52"/>
      <c r="G188" s="52"/>
      <c r="H188" s="53"/>
    </row>
    <row r="189" spans="1:10" s="2" customFormat="1" ht="25.5" x14ac:dyDescent="0.25">
      <c r="B189" s="57" t="s">
        <v>23</v>
      </c>
      <c r="C189" s="36" t="str">
        <f>VLOOKUP(B189,$B$17:$H$59,2,FALSE)</f>
        <v>PAVIMENTACION CON CONCRETO HIDRAULICO EN LA CALLE MAXIMO DAVALOS (DE LOPEZ RAYON A JUAREZ).</v>
      </c>
      <c r="D189" s="42"/>
      <c r="E189" s="43"/>
      <c r="F189" s="44"/>
      <c r="G189" s="44"/>
      <c r="H189" s="44">
        <f>+VLOOKUP(B189,B19:H59,7,FALSE)</f>
        <v>0</v>
      </c>
    </row>
    <row r="190" spans="1:10" s="90" customFormat="1" x14ac:dyDescent="0.25">
      <c r="B190" s="91" t="s">
        <v>71</v>
      </c>
      <c r="C190" s="92" t="str">
        <f>VLOOKUP(B190,$B$17:$H$184,2,FALSE)</f>
        <v>RED DE DRENAJE</v>
      </c>
      <c r="D190" s="93"/>
      <c r="E190" s="94"/>
      <c r="F190" s="95"/>
      <c r="G190" s="95"/>
      <c r="H190" s="96">
        <f>+VLOOKUP(B190,B19:H185,7,FALSE)</f>
        <v>0</v>
      </c>
      <c r="I190" s="97"/>
      <c r="J190" s="97"/>
    </row>
    <row r="191" spans="1:10" s="90" customFormat="1" x14ac:dyDescent="0.25">
      <c r="B191" s="91" t="s">
        <v>72</v>
      </c>
      <c r="C191" s="92" t="str">
        <f>VLOOKUP(B191,$B$17:$H$184,2,FALSE)</f>
        <v>PAVIMENTO CONCRETO HIDRAULICO</v>
      </c>
      <c r="D191" s="93"/>
      <c r="E191" s="94"/>
      <c r="F191" s="95"/>
      <c r="G191" s="95"/>
      <c r="H191" s="96">
        <f>+VLOOKUP(B191,B20:H186,7,FALSE)</f>
        <v>0</v>
      </c>
      <c r="I191" s="97"/>
      <c r="J191" s="97"/>
    </row>
    <row r="192" spans="1:10" s="90" customFormat="1" x14ac:dyDescent="0.25">
      <c r="B192" s="91" t="s">
        <v>73</v>
      </c>
      <c r="C192" s="92" t="str">
        <f>VLOOKUP(B192,$B$17:$H$184,2,FALSE)</f>
        <v>CONSTRUCCION DE BANQUETAS</v>
      </c>
      <c r="D192" s="93"/>
      <c r="E192" s="94"/>
      <c r="F192" s="95"/>
      <c r="G192" s="95"/>
      <c r="H192" s="96">
        <f>+VLOOKUP(B192,B21:H187,7,FALSE)</f>
        <v>0</v>
      </c>
      <c r="I192" s="97"/>
      <c r="J192" s="97"/>
    </row>
    <row r="193" spans="2:10" s="90" customFormat="1" x14ac:dyDescent="0.25">
      <c r="B193" s="91" t="s">
        <v>74</v>
      </c>
      <c r="C193" s="92" t="str">
        <f>VLOOKUP(B193,$B$17:$H$184,2,FALSE)</f>
        <v>ILUMINACION</v>
      </c>
      <c r="D193" s="93"/>
      <c r="E193" s="94"/>
      <c r="F193" s="95"/>
      <c r="G193" s="95"/>
      <c r="H193" s="96">
        <f>+VLOOKUP(B193,B22:H188,7,FALSE)</f>
        <v>0</v>
      </c>
      <c r="I193" s="97"/>
      <c r="J193" s="97"/>
    </row>
    <row r="194" spans="2:10" s="90" customFormat="1" x14ac:dyDescent="0.25">
      <c r="B194" s="91" t="s">
        <v>75</v>
      </c>
      <c r="C194" s="92" t="str">
        <f>VLOOKUP(B194,$B$17:$H$184,2,FALSE)</f>
        <v>RED DE AGUA POTABLE</v>
      </c>
      <c r="D194" s="93"/>
      <c r="E194" s="94"/>
      <c r="F194" s="95"/>
      <c r="G194" s="95"/>
      <c r="H194" s="96">
        <f>+VLOOKUP(B194,B23:H189,7,FALSE)</f>
        <v>0</v>
      </c>
      <c r="I194" s="97"/>
      <c r="J194" s="97"/>
    </row>
    <row r="195" spans="2:10" s="2" customFormat="1" ht="25.5" x14ac:dyDescent="0.25">
      <c r="B195" s="57" t="s">
        <v>24</v>
      </c>
      <c r="C195" s="36" t="str">
        <f>VLOOKUP(B195,$B$17:$H$184,2,FALSE)</f>
        <v xml:space="preserve">PAVIMENTACION CON CONCRETO HIDRAULICO EN LA CALLE GIGANTES CABECERA MUNICIPAL </v>
      </c>
      <c r="D195" s="42"/>
      <c r="E195" s="43"/>
      <c r="F195" s="44"/>
      <c r="G195" s="44"/>
      <c r="H195" s="44">
        <f>+VLOOKUP(B195,B24:H190,7,FALSE)</f>
        <v>0</v>
      </c>
    </row>
    <row r="196" spans="2:10" s="90" customFormat="1" x14ac:dyDescent="0.25">
      <c r="B196" s="91" t="s">
        <v>76</v>
      </c>
      <c r="C196" s="92" t="str">
        <f>VLOOKUP(B196,$B$17:$H$184,2,FALSE)</f>
        <v>RED DE DRENAJE</v>
      </c>
      <c r="D196" s="93"/>
      <c r="E196" s="94"/>
      <c r="F196" s="95"/>
      <c r="G196" s="95"/>
      <c r="H196" s="96">
        <f>+VLOOKUP(B196,B25:H191,7,FALSE)</f>
        <v>0</v>
      </c>
      <c r="I196" s="97"/>
      <c r="J196" s="97"/>
    </row>
    <row r="197" spans="2:10" s="90" customFormat="1" x14ac:dyDescent="0.25">
      <c r="B197" s="91" t="s">
        <v>78</v>
      </c>
      <c r="C197" s="92" t="str">
        <f>VLOOKUP(B197,$B$17:$H$184,2,FALSE)</f>
        <v>PAVIMENTO CONCRETO HIDRAULICO</v>
      </c>
      <c r="D197" s="93"/>
      <c r="E197" s="94"/>
      <c r="F197" s="95"/>
      <c r="G197" s="95"/>
      <c r="H197" s="96">
        <f>+VLOOKUP(B197,B26:H192,7,FALSE)</f>
        <v>0</v>
      </c>
      <c r="I197" s="97"/>
      <c r="J197" s="97"/>
    </row>
    <row r="198" spans="2:10" s="90" customFormat="1" x14ac:dyDescent="0.25">
      <c r="B198" s="91" t="s">
        <v>79</v>
      </c>
      <c r="C198" s="92" t="str">
        <f>VLOOKUP(B198,$B$17:$H$184,2,FALSE)</f>
        <v>CONSTRUCCION DE BANQUETAS</v>
      </c>
      <c r="D198" s="93"/>
      <c r="E198" s="94"/>
      <c r="F198" s="95"/>
      <c r="G198" s="95"/>
      <c r="H198" s="96">
        <f>+VLOOKUP(B198,B27:H193,7,FALSE)</f>
        <v>0</v>
      </c>
      <c r="I198" s="97"/>
      <c r="J198" s="97"/>
    </row>
    <row r="199" spans="2:10" s="90" customFormat="1" x14ac:dyDescent="0.25">
      <c r="B199" s="91" t="s">
        <v>80</v>
      </c>
      <c r="C199" s="92" t="str">
        <f>VLOOKUP(B199,$B$17:$H$184,2,FALSE)</f>
        <v>ILUMINACION</v>
      </c>
      <c r="D199" s="93"/>
      <c r="E199" s="94"/>
      <c r="F199" s="95"/>
      <c r="G199" s="95"/>
      <c r="H199" s="96">
        <f>+VLOOKUP(B199,B28:H194,7,FALSE)</f>
        <v>0</v>
      </c>
      <c r="I199" s="97"/>
      <c r="J199" s="97"/>
    </row>
    <row r="200" spans="2:10" s="90" customFormat="1" x14ac:dyDescent="0.25">
      <c r="B200" s="91" t="s">
        <v>81</v>
      </c>
      <c r="C200" s="92" t="str">
        <f>VLOOKUP(B200,$B$17:$H$184,2,FALSE)</f>
        <v>RED DE AGUA POTABLE</v>
      </c>
      <c r="D200" s="93"/>
      <c r="E200" s="94"/>
      <c r="F200" s="95"/>
      <c r="G200" s="95"/>
      <c r="H200" s="96">
        <f>+VLOOKUP(B200,B29:H195,7,FALSE)</f>
        <v>0</v>
      </c>
      <c r="I200" s="97"/>
      <c r="J200" s="97"/>
    </row>
    <row r="201" spans="2:10" s="2" customFormat="1" ht="25.5" x14ac:dyDescent="0.25">
      <c r="B201" s="57" t="s">
        <v>25</v>
      </c>
      <c r="C201" s="36" t="str">
        <f>VLOOKUP(B201,$B$17:$H$184,2,FALSE)</f>
        <v>PAVIMENTACION CON CONCRETO HIDRAULICO EN LA CALLE JESUS GARCIA</v>
      </c>
      <c r="D201" s="42"/>
      <c r="E201" s="43"/>
      <c r="F201" s="44"/>
      <c r="G201" s="44"/>
      <c r="H201" s="44">
        <f>+VLOOKUP(B201,B30:H196,7,FALSE)</f>
        <v>0</v>
      </c>
    </row>
    <row r="202" spans="2:10" s="90" customFormat="1" x14ac:dyDescent="0.25">
      <c r="B202" s="91" t="s">
        <v>82</v>
      </c>
      <c r="C202" s="92" t="str">
        <f>VLOOKUP(B202,$B$17:$H$184,2,FALSE)</f>
        <v>RED DE DRENAJE</v>
      </c>
      <c r="D202" s="93"/>
      <c r="E202" s="94"/>
      <c r="F202" s="95"/>
      <c r="G202" s="95"/>
      <c r="H202" s="96">
        <f>+VLOOKUP(B202,B31:H197,7,FALSE)</f>
        <v>0</v>
      </c>
      <c r="I202" s="97"/>
      <c r="J202" s="97"/>
    </row>
    <row r="203" spans="2:10" s="90" customFormat="1" x14ac:dyDescent="0.25">
      <c r="B203" s="91" t="s">
        <v>83</v>
      </c>
      <c r="C203" s="92" t="str">
        <f>VLOOKUP(B203,$B$17:$H$184,2,FALSE)</f>
        <v>PAVIMENTO CONCRETO HIDRAULICO</v>
      </c>
      <c r="D203" s="93"/>
      <c r="E203" s="94"/>
      <c r="F203" s="95"/>
      <c r="G203" s="95"/>
      <c r="H203" s="96">
        <f>+VLOOKUP(B203,B32:H198,7,FALSE)</f>
        <v>0</v>
      </c>
      <c r="I203" s="97"/>
      <c r="J203" s="97"/>
    </row>
    <row r="204" spans="2:10" s="90" customFormat="1" x14ac:dyDescent="0.25">
      <c r="B204" s="91" t="s">
        <v>84</v>
      </c>
      <c r="C204" s="92" t="str">
        <f>VLOOKUP(B204,$B$17:$H$184,2,FALSE)</f>
        <v>CONSTRUCCION DE BANQUETAS</v>
      </c>
      <c r="D204" s="93"/>
      <c r="E204" s="94"/>
      <c r="F204" s="95"/>
      <c r="G204" s="95"/>
      <c r="H204" s="96">
        <f>+VLOOKUP(B204,B33:H199,7,FALSE)</f>
        <v>0</v>
      </c>
      <c r="I204" s="97"/>
      <c r="J204" s="97"/>
    </row>
    <row r="205" spans="2:10" s="90" customFormat="1" x14ac:dyDescent="0.25">
      <c r="B205" s="91" t="s">
        <v>85</v>
      </c>
      <c r="C205" s="92" t="str">
        <f>VLOOKUP(B205,$B$17:$H$184,2,FALSE)</f>
        <v>ILUMINACION</v>
      </c>
      <c r="D205" s="93"/>
      <c r="E205" s="94"/>
      <c r="F205" s="95"/>
      <c r="G205" s="95"/>
      <c r="H205" s="96">
        <f>+VLOOKUP(B205,B34:H200,7,FALSE)</f>
        <v>0</v>
      </c>
      <c r="I205" s="97"/>
      <c r="J205" s="97"/>
    </row>
    <row r="206" spans="2:10" s="90" customFormat="1" x14ac:dyDescent="0.25">
      <c r="B206" s="91" t="s">
        <v>86</v>
      </c>
      <c r="C206" s="92" t="str">
        <f>VLOOKUP(B206,$B$17:$H$184,2,FALSE)</f>
        <v>RED DE AGUA POTABLE</v>
      </c>
      <c r="D206" s="93"/>
      <c r="E206" s="94"/>
      <c r="F206" s="95"/>
      <c r="G206" s="95"/>
      <c r="H206" s="96">
        <f>+VLOOKUP(B206,B35:H201,7,FALSE)</f>
        <v>0</v>
      </c>
      <c r="I206" s="97"/>
      <c r="J206" s="97"/>
    </row>
    <row r="207" spans="2:10" s="2" customFormat="1" ht="25.5" x14ac:dyDescent="0.25">
      <c r="B207" s="57" t="s">
        <v>26</v>
      </c>
      <c r="C207" s="36" t="str">
        <f>VLOOKUP(B207,$B$17:$H$184,2,FALSE)</f>
        <v xml:space="preserve">PAVIMENTACION CON CONCRETO HIDRAULICO EN LA CALLE MANUEL M.  PONCE, CABECERA MUNICIPAL </v>
      </c>
      <c r="D207" s="42"/>
      <c r="E207" s="43"/>
      <c r="F207" s="44"/>
      <c r="G207" s="44"/>
      <c r="H207" s="44">
        <f>+VLOOKUP(B207,B36:H202,7,FALSE)</f>
        <v>0</v>
      </c>
    </row>
    <row r="208" spans="2:10" s="90" customFormat="1" x14ac:dyDescent="0.25">
      <c r="B208" s="91" t="s">
        <v>87</v>
      </c>
      <c r="C208" s="92" t="str">
        <f>VLOOKUP(B208,$B$17:$H$184,2,FALSE)</f>
        <v>RED DE DRENAJE</v>
      </c>
      <c r="D208" s="93"/>
      <c r="E208" s="94"/>
      <c r="F208" s="95"/>
      <c r="G208" s="95"/>
      <c r="H208" s="96">
        <f>+VLOOKUP(B208,B37:H203,7,FALSE)</f>
        <v>0</v>
      </c>
      <c r="I208" s="97"/>
      <c r="J208" s="97"/>
    </row>
    <row r="209" spans="2:10" s="90" customFormat="1" x14ac:dyDescent="0.25">
      <c r="B209" s="91" t="s">
        <v>89</v>
      </c>
      <c r="C209" s="92" t="str">
        <f>VLOOKUP(B209,$B$17:$H$184,2,FALSE)</f>
        <v>PAVIMENTO CONCRETO HIDRAULICO</v>
      </c>
      <c r="D209" s="93"/>
      <c r="E209" s="94"/>
      <c r="F209" s="95"/>
      <c r="G209" s="95"/>
      <c r="H209" s="96">
        <f>+VLOOKUP(B209,B38:H204,7,FALSE)</f>
        <v>0</v>
      </c>
      <c r="I209" s="97"/>
      <c r="J209" s="97"/>
    </row>
    <row r="210" spans="2:10" s="90" customFormat="1" x14ac:dyDescent="0.25">
      <c r="B210" s="91" t="s">
        <v>90</v>
      </c>
      <c r="C210" s="92" t="str">
        <f>VLOOKUP(B210,$B$17:$H$184,2,FALSE)</f>
        <v>CONSTRUCCION DE BANQUETAS</v>
      </c>
      <c r="D210" s="93"/>
      <c r="E210" s="94"/>
      <c r="F210" s="95"/>
      <c r="G210" s="95"/>
      <c r="H210" s="96">
        <f>+VLOOKUP(B210,B39:H205,7,FALSE)</f>
        <v>0</v>
      </c>
      <c r="I210" s="97"/>
      <c r="J210" s="97"/>
    </row>
    <row r="211" spans="2:10" s="90" customFormat="1" x14ac:dyDescent="0.25">
      <c r="B211" s="91" t="s">
        <v>91</v>
      </c>
      <c r="C211" s="92" t="str">
        <f>VLOOKUP(B211,$B$17:$H$184,2,FALSE)</f>
        <v>ILUMINACION</v>
      </c>
      <c r="D211" s="93"/>
      <c r="E211" s="94"/>
      <c r="F211" s="95"/>
      <c r="G211" s="95"/>
      <c r="H211" s="96">
        <f>+VLOOKUP(B211,B40:H206,7,FALSE)</f>
        <v>0</v>
      </c>
      <c r="I211" s="97"/>
      <c r="J211" s="97"/>
    </row>
    <row r="212" spans="2:10" s="90" customFormat="1" x14ac:dyDescent="0.25">
      <c r="B212" s="91" t="s">
        <v>92</v>
      </c>
      <c r="C212" s="92" t="str">
        <f>VLOOKUP(B212,$B$17:$H$184,2,FALSE)</f>
        <v>RED DE AGUA POTABLE</v>
      </c>
      <c r="D212" s="93"/>
      <c r="E212" s="94"/>
      <c r="F212" s="95"/>
      <c r="G212" s="95"/>
      <c r="H212" s="96">
        <f>+VLOOKUP(B212,B41:H207,7,FALSE)</f>
        <v>0</v>
      </c>
      <c r="I212" s="97"/>
      <c r="J212" s="97"/>
    </row>
    <row r="213" spans="2:10" s="2" customFormat="1" x14ac:dyDescent="0.25"/>
    <row r="214" spans="2:10" s="2" customFormat="1" x14ac:dyDescent="0.25">
      <c r="B214" s="65" t="s">
        <v>14</v>
      </c>
      <c r="C214" s="65"/>
      <c r="D214" s="65"/>
      <c r="E214" s="65"/>
      <c r="F214" s="65"/>
      <c r="G214" s="34" t="s">
        <v>15</v>
      </c>
      <c r="H214" s="35">
        <f>+H187</f>
        <v>0</v>
      </c>
    </row>
    <row r="215" spans="2:10" s="2" customFormat="1" x14ac:dyDescent="0.25">
      <c r="B215" s="66"/>
      <c r="C215" s="66"/>
      <c r="D215" s="66"/>
      <c r="E215" s="66"/>
      <c r="F215" s="66"/>
      <c r="G215" s="34" t="s">
        <v>16</v>
      </c>
      <c r="H215" s="35">
        <f>+ROUND(H214*0.16,2)</f>
        <v>0</v>
      </c>
    </row>
    <row r="216" spans="2:10" s="2" customFormat="1" x14ac:dyDescent="0.25">
      <c r="B216" s="66"/>
      <c r="C216" s="66"/>
      <c r="D216" s="66"/>
      <c r="E216" s="66"/>
      <c r="F216" s="66"/>
      <c r="G216" s="34" t="s">
        <v>17</v>
      </c>
      <c r="H216" s="35">
        <f>+H214+H215</f>
        <v>0</v>
      </c>
    </row>
    <row r="217" spans="2:10" s="2" customFormat="1" x14ac:dyDescent="0.25"/>
    <row r="218" spans="2:10" s="2" customFormat="1" x14ac:dyDescent="0.25"/>
    <row r="219" spans="2:10" s="2" customFormat="1" x14ac:dyDescent="0.25">
      <c r="H219" s="8"/>
    </row>
    <row r="220" spans="2:10" s="2" customFormat="1" x14ac:dyDescent="0.25">
      <c r="H220" s="8"/>
    </row>
    <row r="221" spans="2:10" s="2" customFormat="1" x14ac:dyDescent="0.25"/>
    <row r="222" spans="2:10" s="2" customFormat="1" x14ac:dyDescent="0.25"/>
    <row r="223" spans="2:10" s="2" customFormat="1" x14ac:dyDescent="0.25"/>
    <row r="224" spans="2:10" s="2" customFormat="1" x14ac:dyDescent="0.25">
      <c r="H224" s="7"/>
    </row>
    <row r="225" spans="2:8" s="2" customFormat="1" x14ac:dyDescent="0.25"/>
    <row r="226" spans="2:8" s="2" customFormat="1" x14ac:dyDescent="0.25"/>
    <row r="227" spans="2:8" s="2" customFormat="1" x14ac:dyDescent="0.25"/>
    <row r="228" spans="2:8" s="2" customFormat="1" x14ac:dyDescent="0.25"/>
    <row r="229" spans="2:8" s="2" customFormat="1" x14ac:dyDescent="0.25"/>
    <row r="230" spans="2:8" s="2" customFormat="1" x14ac:dyDescent="0.25"/>
    <row r="231" spans="2:8" s="2" customFormat="1" x14ac:dyDescent="0.25"/>
    <row r="232" spans="2:8" s="2" customFormat="1" x14ac:dyDescent="0.25"/>
    <row r="233" spans="2:8" s="2" customFormat="1" x14ac:dyDescent="0.25"/>
    <row r="234" spans="2:8" s="2" customFormat="1" x14ac:dyDescent="0.25"/>
    <row r="235" spans="2:8" s="2" customFormat="1" x14ac:dyDescent="0.25"/>
    <row r="236" spans="2:8" s="2" customFormat="1" x14ac:dyDescent="0.25"/>
    <row r="237" spans="2:8" s="2" customFormat="1" x14ac:dyDescent="0.25"/>
    <row r="238" spans="2:8" s="2" customFormat="1" x14ac:dyDescent="0.25">
      <c r="B238" s="1"/>
      <c r="C238" s="1"/>
      <c r="D238" s="1"/>
      <c r="E238" s="1"/>
      <c r="F238" s="1"/>
      <c r="G238" s="1"/>
      <c r="H238" s="1"/>
    </row>
    <row r="239" spans="2:8" s="2" customFormat="1" x14ac:dyDescent="0.25">
      <c r="B239" s="1"/>
      <c r="C239" s="1"/>
      <c r="D239" s="1"/>
      <c r="E239" s="1"/>
      <c r="F239" s="1"/>
      <c r="G239" s="1"/>
      <c r="H239" s="1"/>
    </row>
    <row r="240" spans="2:8" s="2" customFormat="1" x14ac:dyDescent="0.25">
      <c r="B240" s="1"/>
      <c r="C240" s="1"/>
      <c r="D240" s="1"/>
      <c r="E240" s="1"/>
      <c r="F240" s="1"/>
      <c r="G240" s="1"/>
      <c r="H240" s="1"/>
    </row>
    <row r="241" spans="2:8" s="2" customFormat="1" x14ac:dyDescent="0.25">
      <c r="B241" s="1"/>
      <c r="C241" s="1"/>
      <c r="D241" s="1"/>
      <c r="E241" s="1"/>
      <c r="F241" s="1"/>
      <c r="G241" s="1"/>
      <c r="H241" s="1"/>
    </row>
    <row r="242" spans="2:8" s="2" customFormat="1" x14ac:dyDescent="0.25">
      <c r="B242" s="1"/>
      <c r="C242" s="1"/>
      <c r="D242" s="1"/>
      <c r="E242" s="1"/>
      <c r="F242" s="1"/>
      <c r="G242" s="1"/>
      <c r="H242" s="1"/>
    </row>
    <row r="243" spans="2:8" s="2" customFormat="1" x14ac:dyDescent="0.25">
      <c r="B243" s="1"/>
      <c r="C243" s="1"/>
      <c r="D243" s="1"/>
      <c r="E243" s="1"/>
      <c r="F243" s="1"/>
      <c r="G243" s="1"/>
      <c r="H243" s="1"/>
    </row>
    <row r="244" spans="2:8" s="2" customFormat="1" x14ac:dyDescent="0.25">
      <c r="B244" s="1"/>
      <c r="C244" s="1"/>
      <c r="D244" s="1"/>
      <c r="E244" s="1"/>
      <c r="F244" s="1"/>
      <c r="G244" s="1"/>
      <c r="H244" s="1"/>
    </row>
    <row r="245" spans="2:8" s="2" customFormat="1" x14ac:dyDescent="0.25">
      <c r="B245" s="1"/>
      <c r="C245" s="1"/>
      <c r="D245" s="1"/>
      <c r="E245" s="1"/>
      <c r="F245" s="1"/>
      <c r="G245" s="1"/>
      <c r="H245" s="1"/>
    </row>
    <row r="246" spans="2:8" s="2" customFormat="1" x14ac:dyDescent="0.25">
      <c r="B246" s="1"/>
      <c r="C246" s="1"/>
      <c r="D246" s="1"/>
      <c r="E246" s="1"/>
      <c r="F246" s="1"/>
      <c r="G246" s="1"/>
      <c r="H246" s="1"/>
    </row>
    <row r="247" spans="2:8" s="2" customFormat="1" x14ac:dyDescent="0.25">
      <c r="B247" s="1"/>
      <c r="C247" s="1"/>
      <c r="D247" s="1"/>
      <c r="E247" s="1"/>
      <c r="F247" s="1"/>
      <c r="G247" s="1"/>
      <c r="H247" s="1"/>
    </row>
    <row r="248" spans="2:8" s="2" customFormat="1" x14ac:dyDescent="0.25">
      <c r="B248" s="1"/>
      <c r="C248" s="1"/>
      <c r="D248" s="1"/>
      <c r="E248" s="1"/>
      <c r="F248" s="1"/>
      <c r="G248" s="1"/>
      <c r="H248" s="1"/>
    </row>
    <row r="249" spans="2:8" s="2" customFormat="1" x14ac:dyDescent="0.25">
      <c r="B249" s="1"/>
      <c r="C249" s="1"/>
      <c r="D249" s="1"/>
      <c r="E249" s="1"/>
      <c r="F249" s="1"/>
      <c r="G249" s="1"/>
      <c r="H249" s="1"/>
    </row>
    <row r="250" spans="2:8" s="2" customFormat="1" x14ac:dyDescent="0.25">
      <c r="B250" s="1"/>
      <c r="C250" s="1"/>
      <c r="D250" s="1"/>
      <c r="E250" s="1"/>
      <c r="F250" s="1"/>
      <c r="G250" s="1"/>
      <c r="H250" s="1"/>
    </row>
    <row r="251" spans="2:8" s="2" customFormat="1" x14ac:dyDescent="0.25">
      <c r="B251" s="1"/>
      <c r="C251" s="1"/>
      <c r="D251" s="1"/>
      <c r="E251" s="1"/>
      <c r="F251" s="1"/>
      <c r="G251" s="1"/>
      <c r="H251" s="1"/>
    </row>
    <row r="252" spans="2:8" s="2" customFormat="1" x14ac:dyDescent="0.25">
      <c r="B252" s="1"/>
      <c r="C252" s="1"/>
      <c r="D252" s="1"/>
      <c r="E252" s="1"/>
      <c r="F252" s="1"/>
      <c r="G252" s="1"/>
      <c r="H252" s="1"/>
    </row>
    <row r="253" spans="2:8" s="2" customFormat="1" x14ac:dyDescent="0.25">
      <c r="B253" s="1"/>
      <c r="C253" s="1"/>
      <c r="D253" s="1"/>
      <c r="E253" s="1"/>
      <c r="F253" s="1"/>
      <c r="G253" s="1"/>
      <c r="H253" s="1"/>
    </row>
    <row r="254" spans="2:8" s="2" customFormat="1" x14ac:dyDescent="0.25">
      <c r="B254" s="1"/>
      <c r="C254" s="1"/>
      <c r="D254" s="1"/>
      <c r="E254" s="1"/>
      <c r="F254" s="1"/>
      <c r="G254" s="1"/>
      <c r="H254" s="1"/>
    </row>
    <row r="255" spans="2:8" s="2" customFormat="1" x14ac:dyDescent="0.25">
      <c r="B255" s="1"/>
      <c r="C255" s="1"/>
      <c r="D255" s="1"/>
      <c r="E255" s="1"/>
      <c r="F255" s="1"/>
      <c r="G255" s="1"/>
      <c r="H255" s="1"/>
    </row>
    <row r="256" spans="2:8" s="2" customFormat="1" x14ac:dyDescent="0.25">
      <c r="B256" s="1"/>
      <c r="C256" s="1"/>
      <c r="D256" s="1"/>
      <c r="E256" s="1"/>
      <c r="F256" s="1"/>
      <c r="G256" s="1"/>
      <c r="H256" s="1"/>
    </row>
    <row r="257" spans="2:8" s="2" customFormat="1" x14ac:dyDescent="0.25">
      <c r="B257" s="1"/>
      <c r="C257" s="1"/>
      <c r="D257" s="1"/>
      <c r="E257" s="1"/>
      <c r="F257" s="1"/>
      <c r="G257" s="1"/>
      <c r="H257" s="1"/>
    </row>
    <row r="258" spans="2:8" s="2" customFormat="1" x14ac:dyDescent="0.25">
      <c r="B258" s="1"/>
      <c r="C258" s="1"/>
      <c r="D258" s="1"/>
      <c r="E258" s="1"/>
      <c r="F258" s="1"/>
      <c r="G258" s="1"/>
      <c r="H258" s="1"/>
    </row>
    <row r="259" spans="2:8" s="2" customFormat="1" x14ac:dyDescent="0.25">
      <c r="B259" s="1"/>
      <c r="C259" s="1"/>
      <c r="D259" s="1"/>
      <c r="E259" s="1"/>
      <c r="F259" s="1"/>
      <c r="G259" s="1"/>
      <c r="H259" s="1"/>
    </row>
    <row r="260" spans="2:8" s="2" customFormat="1" x14ac:dyDescent="0.25">
      <c r="B260" s="1"/>
      <c r="C260" s="1"/>
      <c r="D260" s="1"/>
      <c r="E260" s="1"/>
      <c r="F260" s="1"/>
      <c r="G260" s="1"/>
      <c r="H260" s="1"/>
    </row>
    <row r="261" spans="2:8" s="2" customFormat="1" x14ac:dyDescent="0.25">
      <c r="B261" s="1"/>
      <c r="C261" s="1"/>
      <c r="D261" s="1"/>
      <c r="E261" s="1"/>
      <c r="F261" s="1"/>
      <c r="G261" s="1"/>
      <c r="H261" s="1"/>
    </row>
    <row r="262" spans="2:8" s="2" customFormat="1" x14ac:dyDescent="0.25">
      <c r="B262" s="1"/>
      <c r="C262" s="1"/>
      <c r="D262" s="1"/>
      <c r="E262" s="1"/>
      <c r="F262" s="1"/>
      <c r="G262" s="1"/>
      <c r="H262" s="1"/>
    </row>
    <row r="263" spans="2:8" s="2" customFormat="1" x14ac:dyDescent="0.25">
      <c r="B263" s="1"/>
      <c r="C263" s="1"/>
      <c r="D263" s="1"/>
      <c r="E263" s="1"/>
      <c r="F263" s="1"/>
      <c r="G263" s="1"/>
      <c r="H263" s="1"/>
    </row>
    <row r="264" spans="2:8" s="2" customFormat="1" x14ac:dyDescent="0.25">
      <c r="B264" s="1"/>
      <c r="C264" s="1"/>
      <c r="D264" s="1"/>
      <c r="E264" s="1"/>
      <c r="F264" s="1"/>
      <c r="G264" s="1"/>
      <c r="H264" s="1"/>
    </row>
    <row r="265" spans="2:8" s="2" customFormat="1" x14ac:dyDescent="0.25">
      <c r="B265" s="1"/>
      <c r="C265" s="1"/>
      <c r="D265" s="1"/>
      <c r="E265" s="1"/>
      <c r="F265" s="1"/>
      <c r="G265" s="1"/>
      <c r="H265" s="1"/>
    </row>
    <row r="266" spans="2:8" s="2" customFormat="1" x14ac:dyDescent="0.25">
      <c r="B266" s="1"/>
      <c r="C266" s="1"/>
      <c r="D266" s="1"/>
      <c r="E266" s="1"/>
      <c r="F266" s="1"/>
      <c r="G266" s="1"/>
      <c r="H266" s="1"/>
    </row>
    <row r="267" spans="2:8" s="2" customFormat="1" x14ac:dyDescent="0.25">
      <c r="B267" s="1"/>
      <c r="C267" s="1"/>
      <c r="D267" s="1"/>
      <c r="E267" s="1"/>
      <c r="F267" s="1"/>
      <c r="G267" s="1"/>
      <c r="H267" s="1"/>
    </row>
    <row r="268" spans="2:8" s="2" customFormat="1" x14ac:dyDescent="0.25">
      <c r="B268" s="1"/>
      <c r="C268" s="1"/>
      <c r="D268" s="1"/>
      <c r="E268" s="1"/>
      <c r="F268" s="1"/>
      <c r="G268" s="1"/>
      <c r="H268" s="1"/>
    </row>
    <row r="269" spans="2:8" s="2" customFormat="1" x14ac:dyDescent="0.25">
      <c r="B269" s="1"/>
      <c r="C269" s="1"/>
      <c r="D269" s="1"/>
      <c r="E269" s="1"/>
      <c r="F269" s="1"/>
      <c r="G269" s="1"/>
      <c r="H269" s="1"/>
    </row>
    <row r="270" spans="2:8" s="2" customFormat="1" x14ac:dyDescent="0.25">
      <c r="B270" s="1"/>
      <c r="C270" s="1"/>
      <c r="D270" s="1"/>
      <c r="E270" s="1"/>
      <c r="F270" s="1"/>
      <c r="G270" s="1"/>
      <c r="H270" s="1"/>
    </row>
    <row r="271" spans="2:8" s="2" customFormat="1" x14ac:dyDescent="0.25">
      <c r="B271" s="1"/>
      <c r="C271" s="1"/>
      <c r="D271" s="1"/>
      <c r="E271" s="1"/>
      <c r="F271" s="1"/>
      <c r="G271" s="1"/>
      <c r="H271" s="1"/>
    </row>
    <row r="272" spans="2:8" s="2" customFormat="1" x14ac:dyDescent="0.25">
      <c r="B272" s="1"/>
      <c r="C272" s="1"/>
      <c r="D272" s="1"/>
      <c r="E272" s="1"/>
      <c r="F272" s="1"/>
      <c r="G272" s="1"/>
      <c r="H272" s="1"/>
    </row>
    <row r="273" spans="2:8" s="2" customFormat="1" x14ac:dyDescent="0.25">
      <c r="B273" s="1"/>
      <c r="C273" s="1"/>
      <c r="D273" s="1"/>
      <c r="E273" s="1"/>
      <c r="F273" s="1"/>
      <c r="G273" s="1"/>
      <c r="H273" s="1"/>
    </row>
    <row r="274" spans="2:8" s="2" customFormat="1" x14ac:dyDescent="0.25">
      <c r="B274" s="1"/>
      <c r="C274" s="1"/>
      <c r="D274" s="1"/>
      <c r="E274" s="1"/>
      <c r="F274" s="1"/>
      <c r="G274" s="1"/>
      <c r="H274" s="1"/>
    </row>
    <row r="275" spans="2:8" s="2" customFormat="1" x14ac:dyDescent="0.25">
      <c r="B275" s="1"/>
      <c r="C275" s="1"/>
      <c r="D275" s="1"/>
      <c r="E275" s="1"/>
      <c r="F275" s="1"/>
      <c r="G275" s="1"/>
      <c r="H275" s="1"/>
    </row>
    <row r="276" spans="2:8" s="2" customFormat="1" x14ac:dyDescent="0.25">
      <c r="B276" s="1"/>
      <c r="C276" s="1"/>
      <c r="D276" s="1"/>
      <c r="E276" s="1"/>
      <c r="F276" s="1"/>
      <c r="G276" s="1"/>
      <c r="H276" s="1"/>
    </row>
    <row r="277" spans="2:8" s="2" customFormat="1" x14ac:dyDescent="0.25">
      <c r="B277" s="1"/>
      <c r="C277" s="1"/>
      <c r="D277" s="1"/>
      <c r="E277" s="1"/>
      <c r="F277" s="1"/>
      <c r="G277" s="1"/>
      <c r="H277" s="1"/>
    </row>
    <row r="278" spans="2:8" s="2" customFormat="1" x14ac:dyDescent="0.25">
      <c r="B278" s="1"/>
      <c r="C278" s="1"/>
      <c r="D278" s="1"/>
      <c r="E278" s="1"/>
      <c r="F278" s="1"/>
      <c r="G278" s="1"/>
      <c r="H278" s="1"/>
    </row>
    <row r="279" spans="2:8" s="2" customFormat="1" x14ac:dyDescent="0.25">
      <c r="B279" s="1"/>
      <c r="C279" s="1"/>
      <c r="D279" s="1"/>
      <c r="E279" s="1"/>
      <c r="F279" s="1"/>
      <c r="G279" s="1"/>
      <c r="H279" s="1"/>
    </row>
    <row r="280" spans="2:8" s="2" customFormat="1" x14ac:dyDescent="0.25">
      <c r="B280" s="1"/>
      <c r="C280" s="1"/>
      <c r="D280" s="1"/>
      <c r="E280" s="1"/>
      <c r="F280" s="1"/>
      <c r="G280" s="1"/>
      <c r="H280" s="1"/>
    </row>
    <row r="281" spans="2:8" s="2" customFormat="1" x14ac:dyDescent="0.25">
      <c r="B281" s="1"/>
      <c r="C281" s="1"/>
      <c r="D281" s="1"/>
      <c r="E281" s="1"/>
      <c r="F281" s="1"/>
      <c r="G281" s="1"/>
      <c r="H281" s="1"/>
    </row>
    <row r="282" spans="2:8" s="2" customFormat="1" x14ac:dyDescent="0.25">
      <c r="B282" s="1"/>
      <c r="C282" s="1"/>
      <c r="D282" s="1"/>
      <c r="E282" s="1"/>
      <c r="F282" s="1"/>
      <c r="G282" s="1"/>
      <c r="H282" s="1"/>
    </row>
    <row r="283" spans="2:8" s="2" customFormat="1" x14ac:dyDescent="0.25">
      <c r="B283" s="1"/>
      <c r="C283" s="1"/>
      <c r="D283" s="1"/>
      <c r="E283" s="1"/>
      <c r="F283" s="1"/>
      <c r="G283" s="1"/>
      <c r="H283" s="1"/>
    </row>
    <row r="284" spans="2:8" s="2" customFormat="1" x14ac:dyDescent="0.25">
      <c r="B284" s="1"/>
      <c r="C284" s="1"/>
      <c r="D284" s="1"/>
      <c r="E284" s="1"/>
      <c r="F284" s="1"/>
      <c r="G284" s="1"/>
      <c r="H284" s="1"/>
    </row>
    <row r="285" spans="2:8" s="2" customFormat="1" x14ac:dyDescent="0.25">
      <c r="B285" s="1"/>
      <c r="C285" s="1"/>
      <c r="D285" s="1"/>
      <c r="E285" s="1"/>
      <c r="F285" s="1"/>
      <c r="G285" s="1"/>
      <c r="H285" s="1"/>
    </row>
    <row r="286" spans="2:8" s="2" customFormat="1" x14ac:dyDescent="0.25">
      <c r="B286" s="1"/>
      <c r="C286" s="1"/>
      <c r="D286" s="1"/>
      <c r="E286" s="1"/>
      <c r="F286" s="1"/>
      <c r="G286" s="1"/>
      <c r="H286" s="1"/>
    </row>
    <row r="287" spans="2:8" s="2" customFormat="1" x14ac:dyDescent="0.25">
      <c r="B287" s="1"/>
      <c r="C287" s="1"/>
      <c r="D287" s="1"/>
      <c r="E287" s="1"/>
      <c r="F287" s="1"/>
      <c r="G287" s="1"/>
      <c r="H287" s="1"/>
    </row>
    <row r="288" spans="2:8" s="2" customFormat="1" x14ac:dyDescent="0.25">
      <c r="B288" s="1"/>
      <c r="C288" s="1"/>
      <c r="D288" s="1"/>
      <c r="E288" s="1"/>
      <c r="F288" s="1"/>
      <c r="G288" s="1"/>
      <c r="H288" s="1"/>
    </row>
    <row r="289" spans="2:8" s="2" customFormat="1" x14ac:dyDescent="0.25">
      <c r="B289" s="1"/>
      <c r="C289" s="1"/>
      <c r="D289" s="1"/>
      <c r="E289" s="1"/>
      <c r="F289" s="1"/>
      <c r="G289" s="1"/>
      <c r="H289" s="1"/>
    </row>
    <row r="290" spans="2:8" s="2" customFormat="1" x14ac:dyDescent="0.25">
      <c r="B290" s="1"/>
      <c r="C290" s="1"/>
      <c r="D290" s="1"/>
      <c r="E290" s="1"/>
      <c r="F290" s="1"/>
      <c r="G290" s="1"/>
      <c r="H290" s="1"/>
    </row>
    <row r="291" spans="2:8" s="2" customFormat="1" x14ac:dyDescent="0.25">
      <c r="B291" s="1"/>
      <c r="C291" s="1"/>
      <c r="D291" s="1"/>
      <c r="E291" s="1"/>
      <c r="F291" s="1"/>
      <c r="G291" s="1"/>
      <c r="H291" s="1"/>
    </row>
    <row r="292" spans="2:8" s="2" customFormat="1" x14ac:dyDescent="0.25">
      <c r="B292" s="1"/>
      <c r="C292" s="1"/>
      <c r="D292" s="1"/>
      <c r="E292" s="1"/>
      <c r="F292" s="1"/>
      <c r="G292" s="1"/>
      <c r="H292" s="1"/>
    </row>
    <row r="293" spans="2:8" s="2" customFormat="1" x14ac:dyDescent="0.25">
      <c r="B293" s="1"/>
      <c r="C293" s="1"/>
      <c r="D293" s="1"/>
      <c r="E293" s="1"/>
      <c r="F293" s="1"/>
      <c r="G293" s="1"/>
      <c r="H293" s="1"/>
    </row>
    <row r="294" spans="2:8" s="2" customFormat="1" x14ac:dyDescent="0.25">
      <c r="B294" s="1"/>
      <c r="C294" s="1"/>
      <c r="D294" s="1"/>
      <c r="E294" s="1"/>
      <c r="F294" s="1"/>
      <c r="G294" s="1"/>
      <c r="H294" s="1"/>
    </row>
    <row r="295" spans="2:8" s="2" customFormat="1" x14ac:dyDescent="0.25">
      <c r="B295" s="1"/>
      <c r="C295" s="1"/>
      <c r="D295" s="1"/>
      <c r="E295" s="1"/>
      <c r="F295" s="1"/>
      <c r="G295" s="1"/>
      <c r="H295" s="1"/>
    </row>
    <row r="296" spans="2:8" s="2" customFormat="1" x14ac:dyDescent="0.25">
      <c r="B296" s="1"/>
      <c r="C296" s="1"/>
      <c r="D296" s="1"/>
      <c r="E296" s="1"/>
      <c r="F296" s="1"/>
      <c r="G296" s="1"/>
      <c r="H296" s="1"/>
    </row>
    <row r="297" spans="2:8" s="2" customFormat="1" x14ac:dyDescent="0.25">
      <c r="B297" s="1"/>
      <c r="C297" s="1"/>
      <c r="D297" s="1"/>
      <c r="E297" s="1"/>
      <c r="F297" s="1"/>
      <c r="G297" s="1"/>
      <c r="H297" s="1"/>
    </row>
    <row r="298" spans="2:8" s="2" customFormat="1" x14ac:dyDescent="0.25">
      <c r="B298" s="1"/>
      <c r="C298" s="1"/>
      <c r="D298" s="1"/>
      <c r="E298" s="1"/>
      <c r="F298" s="1"/>
      <c r="G298" s="1"/>
      <c r="H298" s="1"/>
    </row>
    <row r="299" spans="2:8" s="2" customFormat="1" x14ac:dyDescent="0.25">
      <c r="B299" s="1"/>
      <c r="C299" s="1"/>
      <c r="D299" s="1"/>
      <c r="E299" s="1"/>
      <c r="F299" s="1"/>
      <c r="G299" s="1"/>
      <c r="H299" s="1"/>
    </row>
    <row r="300" spans="2:8" s="2" customFormat="1" x14ac:dyDescent="0.25">
      <c r="B300" s="1"/>
      <c r="C300" s="1"/>
      <c r="D300" s="1"/>
      <c r="E300" s="1"/>
      <c r="F300" s="1"/>
      <c r="G300" s="1"/>
      <c r="H300" s="1"/>
    </row>
    <row r="301" spans="2:8" s="2" customFormat="1" x14ac:dyDescent="0.25">
      <c r="B301" s="1"/>
      <c r="C301" s="1"/>
      <c r="D301" s="1"/>
      <c r="E301" s="1"/>
      <c r="F301" s="1"/>
      <c r="G301" s="1"/>
      <c r="H301" s="1"/>
    </row>
    <row r="302" spans="2:8" s="2" customFormat="1" x14ac:dyDescent="0.25">
      <c r="B302" s="1"/>
      <c r="C302" s="1"/>
      <c r="D302" s="1"/>
      <c r="E302" s="1"/>
      <c r="F302" s="1"/>
      <c r="G302" s="1"/>
      <c r="H302" s="1"/>
    </row>
    <row r="303" spans="2:8" s="2" customFormat="1" x14ac:dyDescent="0.25">
      <c r="B303" s="1"/>
      <c r="C303" s="1"/>
      <c r="D303" s="1"/>
      <c r="E303" s="1"/>
      <c r="F303" s="1"/>
      <c r="G303" s="1"/>
      <c r="H303" s="1"/>
    </row>
    <row r="304" spans="2:8" s="2" customFormat="1" x14ac:dyDescent="0.25">
      <c r="B304" s="1"/>
      <c r="C304" s="1"/>
      <c r="D304" s="1"/>
      <c r="E304" s="1"/>
      <c r="F304" s="1"/>
      <c r="G304" s="1"/>
      <c r="H304" s="1"/>
    </row>
    <row r="305" spans="2:8" s="2" customFormat="1" x14ac:dyDescent="0.25">
      <c r="B305" s="1"/>
      <c r="C305" s="1"/>
      <c r="D305" s="1"/>
      <c r="E305" s="1"/>
      <c r="F305" s="1"/>
      <c r="G305" s="1"/>
      <c r="H305" s="1"/>
    </row>
    <row r="306" spans="2:8" s="2" customFormat="1" x14ac:dyDescent="0.25">
      <c r="B306" s="1"/>
      <c r="C306" s="1"/>
      <c r="D306" s="1"/>
      <c r="E306" s="1"/>
      <c r="F306" s="1"/>
      <c r="G306" s="1"/>
      <c r="H306" s="1"/>
    </row>
    <row r="307" spans="2:8" s="2" customFormat="1" x14ac:dyDescent="0.25">
      <c r="B307" s="1"/>
      <c r="C307" s="1"/>
      <c r="D307" s="1"/>
      <c r="E307" s="1"/>
      <c r="F307" s="1"/>
      <c r="G307" s="1"/>
      <c r="H307" s="1"/>
    </row>
    <row r="308" spans="2:8" s="2" customFormat="1" x14ac:dyDescent="0.25">
      <c r="B308" s="1"/>
      <c r="C308" s="1"/>
      <c r="D308" s="1"/>
      <c r="E308" s="1"/>
      <c r="F308" s="1"/>
      <c r="G308" s="1"/>
      <c r="H308" s="1"/>
    </row>
    <row r="309" spans="2:8" s="2" customFormat="1" x14ac:dyDescent="0.25">
      <c r="B309" s="1"/>
      <c r="C309" s="1"/>
      <c r="D309" s="1"/>
      <c r="E309" s="1"/>
      <c r="F309" s="1"/>
      <c r="G309" s="1"/>
      <c r="H309" s="1"/>
    </row>
    <row r="310" spans="2:8" s="2" customFormat="1" x14ac:dyDescent="0.25">
      <c r="B310" s="1"/>
      <c r="C310" s="1"/>
      <c r="D310" s="1"/>
      <c r="E310" s="1"/>
      <c r="F310" s="1"/>
      <c r="G310" s="1"/>
      <c r="H310" s="1"/>
    </row>
    <row r="311" spans="2:8" s="2" customFormat="1" x14ac:dyDescent="0.25">
      <c r="B311" s="1"/>
      <c r="C311" s="1"/>
      <c r="D311" s="1"/>
      <c r="E311" s="1"/>
      <c r="F311" s="1"/>
      <c r="G311" s="1"/>
      <c r="H311" s="1"/>
    </row>
    <row r="312" spans="2:8" s="2" customFormat="1" x14ac:dyDescent="0.25">
      <c r="B312" s="1"/>
      <c r="C312" s="1"/>
      <c r="D312" s="1"/>
      <c r="E312" s="1"/>
      <c r="F312" s="1"/>
      <c r="G312" s="1"/>
      <c r="H312" s="1"/>
    </row>
    <row r="313" spans="2:8" s="2" customFormat="1" x14ac:dyDescent="0.25">
      <c r="B313" s="1"/>
      <c r="C313" s="1"/>
      <c r="D313" s="1"/>
      <c r="E313" s="1"/>
      <c r="F313" s="1"/>
      <c r="G313" s="1"/>
      <c r="H313" s="1"/>
    </row>
    <row r="314" spans="2:8" s="2" customFormat="1" x14ac:dyDescent="0.25">
      <c r="B314" s="1"/>
      <c r="C314" s="1"/>
      <c r="D314" s="1"/>
      <c r="E314" s="1"/>
      <c r="F314" s="1"/>
      <c r="G314" s="1"/>
      <c r="H314" s="1"/>
    </row>
    <row r="315" spans="2:8" s="2" customFormat="1" x14ac:dyDescent="0.25">
      <c r="B315" s="1"/>
      <c r="C315" s="1"/>
      <c r="D315" s="1"/>
      <c r="E315" s="1"/>
      <c r="F315" s="1"/>
      <c r="G315" s="1"/>
      <c r="H315" s="1"/>
    </row>
    <row r="316" spans="2:8" s="2" customFormat="1" x14ac:dyDescent="0.25">
      <c r="B316" s="1"/>
      <c r="C316" s="1"/>
      <c r="D316" s="1"/>
      <c r="E316" s="1"/>
      <c r="F316" s="1"/>
      <c r="G316" s="1"/>
      <c r="H316" s="1"/>
    </row>
    <row r="317" spans="2:8" s="2" customFormat="1" x14ac:dyDescent="0.25">
      <c r="B317" s="1"/>
      <c r="C317" s="1"/>
      <c r="D317" s="1"/>
      <c r="E317" s="1"/>
      <c r="F317" s="1"/>
      <c r="G317" s="1"/>
      <c r="H317" s="1"/>
    </row>
    <row r="318" spans="2:8" s="2" customFormat="1" x14ac:dyDescent="0.25">
      <c r="B318" s="1"/>
      <c r="C318" s="1"/>
      <c r="D318" s="1"/>
      <c r="E318" s="1"/>
      <c r="F318" s="1"/>
      <c r="G318" s="1"/>
      <c r="H318" s="1"/>
    </row>
    <row r="319" spans="2:8" s="2" customFormat="1" x14ac:dyDescent="0.25">
      <c r="B319" s="1"/>
      <c r="C319" s="1"/>
      <c r="D319" s="1"/>
      <c r="E319" s="1"/>
      <c r="F319" s="1"/>
      <c r="G319" s="1"/>
      <c r="H319" s="1"/>
    </row>
    <row r="320" spans="2:8" s="2" customFormat="1" x14ac:dyDescent="0.25">
      <c r="B320" s="1"/>
      <c r="C320" s="1"/>
      <c r="D320" s="1"/>
      <c r="E320" s="1"/>
      <c r="F320" s="1"/>
      <c r="G320" s="1"/>
      <c r="H320" s="1"/>
    </row>
    <row r="321" spans="2:8" s="2" customFormat="1" x14ac:dyDescent="0.25">
      <c r="B321" s="1"/>
      <c r="C321" s="1"/>
      <c r="D321" s="1"/>
      <c r="E321" s="1"/>
      <c r="F321" s="1"/>
      <c r="G321" s="1"/>
      <c r="H321" s="1"/>
    </row>
    <row r="322" spans="2:8" s="2" customFormat="1" x14ac:dyDescent="0.25">
      <c r="B322" s="1"/>
      <c r="C322" s="1"/>
      <c r="D322" s="1"/>
      <c r="E322" s="1"/>
      <c r="F322" s="1"/>
      <c r="G322" s="1"/>
      <c r="H322" s="1"/>
    </row>
    <row r="323" spans="2:8" s="2" customFormat="1" x14ac:dyDescent="0.25">
      <c r="B323" s="1"/>
      <c r="C323" s="1"/>
      <c r="D323" s="1"/>
      <c r="E323" s="1"/>
      <c r="F323" s="1"/>
      <c r="G323" s="1"/>
      <c r="H323" s="1"/>
    </row>
    <row r="324" spans="2:8" s="2" customFormat="1" x14ac:dyDescent="0.25">
      <c r="B324" s="1"/>
      <c r="C324" s="1"/>
      <c r="D324" s="1"/>
      <c r="E324" s="1"/>
      <c r="F324" s="1"/>
      <c r="G324" s="1"/>
      <c r="H324" s="1"/>
    </row>
    <row r="325" spans="2:8" s="2" customFormat="1" x14ac:dyDescent="0.25">
      <c r="B325" s="1"/>
      <c r="C325" s="1"/>
      <c r="D325" s="1"/>
      <c r="E325" s="1"/>
      <c r="F325" s="1"/>
      <c r="G325" s="1"/>
      <c r="H325" s="1"/>
    </row>
    <row r="326" spans="2:8" s="2" customFormat="1" x14ac:dyDescent="0.25">
      <c r="B326" s="1"/>
      <c r="C326" s="1"/>
      <c r="D326" s="1"/>
      <c r="E326" s="1"/>
      <c r="F326" s="1"/>
      <c r="G326" s="1"/>
      <c r="H326" s="1"/>
    </row>
    <row r="327" spans="2:8" s="2" customFormat="1" x14ac:dyDescent="0.25">
      <c r="B327" s="1"/>
      <c r="C327" s="1"/>
      <c r="D327" s="1"/>
      <c r="E327" s="1"/>
      <c r="F327" s="1"/>
      <c r="G327" s="1"/>
      <c r="H327" s="1"/>
    </row>
    <row r="328" spans="2:8" s="2" customFormat="1" x14ac:dyDescent="0.25">
      <c r="B328" s="1"/>
      <c r="C328" s="1"/>
      <c r="D328" s="1"/>
      <c r="E328" s="1"/>
      <c r="F328" s="1"/>
      <c r="G328" s="1"/>
      <c r="H328" s="1"/>
    </row>
    <row r="329" spans="2:8" s="2" customFormat="1" x14ac:dyDescent="0.25">
      <c r="B329" s="1"/>
      <c r="C329" s="1"/>
      <c r="D329" s="1"/>
      <c r="E329" s="1"/>
      <c r="F329" s="1"/>
      <c r="G329" s="1"/>
      <c r="H329" s="1"/>
    </row>
    <row r="330" spans="2:8" s="2" customFormat="1" x14ac:dyDescent="0.25">
      <c r="B330" s="1"/>
      <c r="C330" s="1"/>
      <c r="D330" s="1"/>
      <c r="E330" s="1"/>
      <c r="F330" s="1"/>
      <c r="G330" s="1"/>
      <c r="H330" s="1"/>
    </row>
    <row r="331" spans="2:8" s="2" customFormat="1" x14ac:dyDescent="0.25">
      <c r="B331" s="1"/>
      <c r="C331" s="1"/>
      <c r="D331" s="1"/>
      <c r="E331" s="1"/>
      <c r="F331" s="1"/>
      <c r="G331" s="1"/>
      <c r="H331" s="1"/>
    </row>
    <row r="332" spans="2:8" s="2" customFormat="1" x14ac:dyDescent="0.25">
      <c r="B332" s="1"/>
      <c r="C332" s="1"/>
      <c r="D332" s="1"/>
      <c r="E332" s="1"/>
      <c r="F332" s="1"/>
      <c r="G332" s="1"/>
      <c r="H332" s="1"/>
    </row>
    <row r="333" spans="2:8" s="2" customFormat="1" x14ac:dyDescent="0.25">
      <c r="B333" s="1"/>
      <c r="C333" s="1"/>
      <c r="D333" s="1"/>
      <c r="E333" s="1"/>
      <c r="F333" s="1"/>
      <c r="G333" s="1"/>
      <c r="H333" s="1"/>
    </row>
    <row r="334" spans="2:8" s="2" customFormat="1" x14ac:dyDescent="0.25">
      <c r="B334" s="1"/>
      <c r="C334" s="1"/>
      <c r="D334" s="1"/>
      <c r="E334" s="1"/>
      <c r="F334" s="1"/>
      <c r="G334" s="1"/>
      <c r="H334" s="1"/>
    </row>
    <row r="335" spans="2:8" s="2" customFormat="1" x14ac:dyDescent="0.25">
      <c r="B335" s="1"/>
      <c r="C335" s="1"/>
      <c r="D335" s="1"/>
      <c r="E335" s="1"/>
      <c r="F335" s="1"/>
      <c r="G335" s="1"/>
      <c r="H335" s="1"/>
    </row>
    <row r="336" spans="2:8" s="2" customFormat="1" x14ac:dyDescent="0.25">
      <c r="B336" s="1"/>
      <c r="C336" s="1"/>
      <c r="D336" s="1"/>
      <c r="E336" s="1"/>
      <c r="F336" s="1"/>
      <c r="G336" s="1"/>
      <c r="H336" s="1"/>
    </row>
    <row r="337" spans="2:8" s="2" customFormat="1" x14ac:dyDescent="0.25">
      <c r="B337" s="1"/>
      <c r="C337" s="1"/>
      <c r="D337" s="1"/>
      <c r="E337" s="1"/>
      <c r="F337" s="1"/>
      <c r="G337" s="1"/>
      <c r="H337" s="1"/>
    </row>
    <row r="338" spans="2:8" s="2" customFormat="1" x14ac:dyDescent="0.25">
      <c r="B338" s="1"/>
      <c r="C338" s="1"/>
      <c r="D338" s="1"/>
      <c r="E338" s="1"/>
      <c r="F338" s="1"/>
      <c r="G338" s="1"/>
      <c r="H338" s="1"/>
    </row>
    <row r="339" spans="2:8" s="2" customFormat="1" x14ac:dyDescent="0.25">
      <c r="B339" s="1"/>
      <c r="C339" s="1"/>
      <c r="D339" s="1"/>
      <c r="E339" s="1"/>
      <c r="F339" s="1"/>
      <c r="G339" s="1"/>
      <c r="H339" s="1"/>
    </row>
    <row r="340" spans="2:8" s="2" customFormat="1" x14ac:dyDescent="0.25">
      <c r="B340" s="1"/>
      <c r="C340" s="1"/>
      <c r="D340" s="1"/>
      <c r="E340" s="1"/>
      <c r="F340" s="1"/>
      <c r="G340" s="1"/>
      <c r="H340" s="1"/>
    </row>
    <row r="341" spans="2:8" s="2" customFormat="1" x14ac:dyDescent="0.25">
      <c r="B341" s="1"/>
      <c r="C341" s="1"/>
      <c r="D341" s="1"/>
      <c r="E341" s="1"/>
      <c r="F341" s="1"/>
      <c r="G341" s="1"/>
      <c r="H341" s="1"/>
    </row>
    <row r="342" spans="2:8" s="2" customFormat="1" x14ac:dyDescent="0.25">
      <c r="B342" s="1"/>
      <c r="C342" s="1"/>
      <c r="D342" s="1"/>
      <c r="E342" s="1"/>
      <c r="F342" s="1"/>
      <c r="G342" s="1"/>
      <c r="H342" s="1"/>
    </row>
    <row r="343" spans="2:8" s="2" customFormat="1" x14ac:dyDescent="0.25">
      <c r="B343" s="1"/>
      <c r="C343" s="1"/>
      <c r="D343" s="1"/>
      <c r="E343" s="1"/>
      <c r="F343" s="1"/>
      <c r="G343" s="1"/>
      <c r="H343" s="1"/>
    </row>
    <row r="344" spans="2:8" s="2" customFormat="1" x14ac:dyDescent="0.25">
      <c r="B344" s="1"/>
      <c r="C344" s="1"/>
      <c r="D344" s="1"/>
      <c r="E344" s="1"/>
      <c r="F344" s="1"/>
      <c r="G344" s="1"/>
      <c r="H344" s="1"/>
    </row>
    <row r="345" spans="2:8" s="2" customFormat="1" x14ac:dyDescent="0.25">
      <c r="B345" s="1"/>
      <c r="C345" s="1"/>
      <c r="D345" s="1"/>
      <c r="E345" s="1"/>
      <c r="F345" s="1"/>
      <c r="G345" s="1"/>
      <c r="H345" s="1"/>
    </row>
    <row r="346" spans="2:8" s="2" customFormat="1" x14ac:dyDescent="0.25">
      <c r="B346" s="1"/>
      <c r="C346" s="1"/>
      <c r="D346" s="1"/>
      <c r="E346" s="1"/>
      <c r="F346" s="1"/>
      <c r="G346" s="1"/>
      <c r="H346" s="1"/>
    </row>
    <row r="347" spans="2:8" s="2" customFormat="1" x14ac:dyDescent="0.25">
      <c r="B347" s="1"/>
      <c r="C347" s="1"/>
      <c r="D347" s="1"/>
      <c r="E347" s="1"/>
      <c r="F347" s="1"/>
      <c r="G347" s="1"/>
      <c r="H347" s="1"/>
    </row>
    <row r="348" spans="2:8" s="2" customFormat="1" x14ac:dyDescent="0.25">
      <c r="B348" s="1"/>
      <c r="C348" s="1"/>
      <c r="D348" s="1"/>
      <c r="E348" s="1"/>
      <c r="F348" s="1"/>
      <c r="G348" s="1"/>
      <c r="H348" s="1"/>
    </row>
    <row r="349" spans="2:8" s="2" customFormat="1" x14ac:dyDescent="0.25">
      <c r="B349" s="1"/>
      <c r="C349" s="1"/>
      <c r="D349" s="1"/>
      <c r="E349" s="1"/>
      <c r="F349" s="1"/>
      <c r="G349" s="1"/>
      <c r="H349" s="1"/>
    </row>
    <row r="350" spans="2:8" s="2" customFormat="1" x14ac:dyDescent="0.25">
      <c r="B350" s="1"/>
      <c r="C350" s="1"/>
      <c r="D350" s="1"/>
      <c r="E350" s="1"/>
      <c r="F350" s="1"/>
      <c r="G350" s="1"/>
      <c r="H350" s="1"/>
    </row>
    <row r="351" spans="2:8" s="2" customFormat="1" x14ac:dyDescent="0.25">
      <c r="B351" s="1"/>
      <c r="C351" s="1"/>
      <c r="D351" s="1"/>
      <c r="E351" s="1"/>
      <c r="F351" s="1"/>
      <c r="G351" s="1"/>
      <c r="H351" s="1"/>
    </row>
    <row r="352" spans="2:8" s="2" customFormat="1" x14ac:dyDescent="0.25">
      <c r="B352" s="1"/>
      <c r="C352" s="1"/>
      <c r="D352" s="1"/>
      <c r="E352" s="1"/>
      <c r="F352" s="1"/>
      <c r="G352" s="1"/>
      <c r="H352" s="1"/>
    </row>
    <row r="353" spans="2:8" s="2" customFormat="1" x14ac:dyDescent="0.25">
      <c r="B353" s="1"/>
      <c r="C353" s="1"/>
      <c r="D353" s="1"/>
      <c r="E353" s="1"/>
      <c r="F353" s="1"/>
      <c r="G353" s="1"/>
      <c r="H353" s="1"/>
    </row>
    <row r="354" spans="2:8" s="2" customFormat="1" x14ac:dyDescent="0.25">
      <c r="B354" s="1"/>
      <c r="C354" s="1"/>
      <c r="D354" s="1"/>
      <c r="E354" s="1"/>
      <c r="F354" s="1"/>
      <c r="G354" s="1"/>
      <c r="H354" s="1"/>
    </row>
    <row r="355" spans="2:8" s="2" customFormat="1" x14ac:dyDescent="0.25">
      <c r="B355" s="1"/>
      <c r="C355" s="1"/>
      <c r="D355" s="1"/>
      <c r="E355" s="1"/>
      <c r="F355" s="1"/>
      <c r="G355" s="1"/>
      <c r="H355" s="1"/>
    </row>
    <row r="356" spans="2:8" s="2" customFormat="1" x14ac:dyDescent="0.25">
      <c r="B356" s="1"/>
      <c r="C356" s="1"/>
      <c r="D356" s="1"/>
      <c r="E356" s="1"/>
      <c r="F356" s="1"/>
      <c r="G356" s="1"/>
      <c r="H356" s="1"/>
    </row>
    <row r="357" spans="2:8" s="2" customFormat="1" x14ac:dyDescent="0.25">
      <c r="B357" s="1"/>
      <c r="C357" s="1"/>
      <c r="D357" s="1"/>
      <c r="E357" s="1"/>
      <c r="F357" s="1"/>
      <c r="G357" s="1"/>
      <c r="H357" s="1"/>
    </row>
    <row r="358" spans="2:8" s="2" customFormat="1" x14ac:dyDescent="0.25">
      <c r="B358" s="1"/>
      <c r="C358" s="1"/>
      <c r="D358" s="1"/>
      <c r="E358" s="1"/>
      <c r="F358" s="1"/>
      <c r="G358" s="1"/>
      <c r="H358" s="1"/>
    </row>
    <row r="359" spans="2:8" s="2" customFormat="1" x14ac:dyDescent="0.25">
      <c r="B359" s="1"/>
      <c r="C359" s="1"/>
      <c r="D359" s="1"/>
      <c r="E359" s="1"/>
      <c r="F359" s="1"/>
      <c r="G359" s="1"/>
      <c r="H359" s="1"/>
    </row>
    <row r="360" spans="2:8" s="2" customFormat="1" x14ac:dyDescent="0.25">
      <c r="B360" s="1"/>
      <c r="C360" s="1"/>
      <c r="D360" s="1"/>
      <c r="E360" s="1"/>
      <c r="F360" s="1"/>
      <c r="G360" s="1"/>
      <c r="H360" s="1"/>
    </row>
    <row r="361" spans="2:8" s="2" customFormat="1" x14ac:dyDescent="0.25">
      <c r="B361" s="1"/>
      <c r="C361" s="1"/>
      <c r="D361" s="1"/>
      <c r="E361" s="1"/>
      <c r="F361" s="1"/>
      <c r="G361" s="1"/>
      <c r="H361" s="1"/>
    </row>
    <row r="362" spans="2:8" s="2" customFormat="1" x14ac:dyDescent="0.25">
      <c r="B362" s="1"/>
      <c r="C362" s="1"/>
      <c r="D362" s="1"/>
      <c r="E362" s="1"/>
      <c r="F362" s="1"/>
      <c r="G362" s="1"/>
      <c r="H362" s="1"/>
    </row>
    <row r="363" spans="2:8" s="2" customFormat="1" x14ac:dyDescent="0.25">
      <c r="B363" s="1"/>
      <c r="C363" s="1"/>
      <c r="D363" s="1"/>
      <c r="E363" s="1"/>
      <c r="F363" s="1"/>
      <c r="G363" s="1"/>
      <c r="H363" s="1"/>
    </row>
    <row r="364" spans="2:8" s="2" customFormat="1" x14ac:dyDescent="0.25">
      <c r="B364" s="1"/>
      <c r="C364" s="1"/>
      <c r="D364" s="1"/>
      <c r="E364" s="1"/>
      <c r="F364" s="1"/>
      <c r="G364" s="1"/>
      <c r="H364" s="1"/>
    </row>
    <row r="365" spans="2:8" s="2" customFormat="1" x14ac:dyDescent="0.25">
      <c r="B365" s="1"/>
      <c r="C365" s="1"/>
      <c r="D365" s="1"/>
      <c r="E365" s="1"/>
      <c r="F365" s="1"/>
      <c r="G365" s="1"/>
      <c r="H365" s="1"/>
    </row>
    <row r="366" spans="2:8" s="2" customFormat="1" x14ac:dyDescent="0.25">
      <c r="B366" s="1"/>
      <c r="C366" s="1"/>
      <c r="D366" s="1"/>
      <c r="E366" s="1"/>
      <c r="F366" s="1"/>
      <c r="G366" s="1"/>
      <c r="H366" s="1"/>
    </row>
    <row r="367" spans="2:8" s="2" customFormat="1" x14ac:dyDescent="0.25">
      <c r="B367" s="1"/>
      <c r="C367" s="1"/>
      <c r="D367" s="1"/>
      <c r="E367" s="1"/>
      <c r="F367" s="1"/>
      <c r="G367" s="1"/>
      <c r="H367" s="1"/>
    </row>
    <row r="368" spans="2:8" s="2" customFormat="1" x14ac:dyDescent="0.25">
      <c r="B368" s="1"/>
      <c r="C368" s="1"/>
      <c r="D368" s="1"/>
      <c r="E368" s="1"/>
      <c r="F368" s="1"/>
      <c r="G368" s="1"/>
      <c r="H368" s="1"/>
    </row>
    <row r="369" spans="2:8" s="2" customFormat="1" x14ac:dyDescent="0.25">
      <c r="B369" s="1"/>
      <c r="C369" s="1"/>
      <c r="D369" s="1"/>
      <c r="E369" s="1"/>
      <c r="F369" s="1"/>
      <c r="G369" s="1"/>
      <c r="H369" s="1"/>
    </row>
    <row r="370" spans="2:8" s="2" customFormat="1" x14ac:dyDescent="0.25">
      <c r="B370" s="1"/>
      <c r="C370" s="1"/>
      <c r="D370" s="1"/>
      <c r="E370" s="1"/>
      <c r="F370" s="1"/>
      <c r="G370" s="1"/>
      <c r="H370" s="1"/>
    </row>
    <row r="371" spans="2:8" s="2" customFormat="1" x14ac:dyDescent="0.25">
      <c r="B371" s="1"/>
      <c r="C371" s="1"/>
      <c r="D371" s="1"/>
      <c r="E371" s="1"/>
      <c r="F371" s="1"/>
      <c r="G371" s="1"/>
      <c r="H371" s="1"/>
    </row>
    <row r="372" spans="2:8" s="2" customFormat="1" x14ac:dyDescent="0.25">
      <c r="B372" s="1"/>
      <c r="C372" s="1"/>
      <c r="D372" s="1"/>
      <c r="E372" s="1"/>
      <c r="F372" s="1"/>
      <c r="G372" s="1"/>
      <c r="H372" s="1"/>
    </row>
    <row r="373" spans="2:8" s="2" customFormat="1" x14ac:dyDescent="0.25">
      <c r="B373" s="1"/>
      <c r="C373" s="1"/>
      <c r="D373" s="1"/>
      <c r="E373" s="1"/>
      <c r="F373" s="1"/>
      <c r="G373" s="1"/>
      <c r="H373" s="1"/>
    </row>
    <row r="374" spans="2:8" s="2" customFormat="1" x14ac:dyDescent="0.25">
      <c r="B374" s="1"/>
      <c r="C374" s="1"/>
      <c r="D374" s="1"/>
      <c r="E374" s="1"/>
      <c r="F374" s="1"/>
      <c r="G374" s="1"/>
      <c r="H374" s="1"/>
    </row>
    <row r="375" spans="2:8" s="2" customFormat="1" x14ac:dyDescent="0.25">
      <c r="B375" s="1"/>
      <c r="C375" s="1"/>
      <c r="D375" s="1"/>
      <c r="E375" s="1"/>
      <c r="F375" s="1"/>
      <c r="G375" s="1"/>
      <c r="H375" s="1"/>
    </row>
    <row r="376" spans="2:8" s="2" customFormat="1" x14ac:dyDescent="0.25">
      <c r="B376" s="1"/>
      <c r="C376" s="1"/>
      <c r="D376" s="1"/>
      <c r="E376" s="1"/>
      <c r="F376" s="1"/>
      <c r="G376" s="1"/>
      <c r="H376" s="1"/>
    </row>
    <row r="377" spans="2:8" s="2" customFormat="1" x14ac:dyDescent="0.25">
      <c r="B377" s="1"/>
      <c r="C377" s="1"/>
      <c r="D377" s="1"/>
      <c r="E377" s="1"/>
      <c r="F377" s="1"/>
      <c r="G377" s="1"/>
      <c r="H377" s="1"/>
    </row>
    <row r="378" spans="2:8" s="2" customFormat="1" x14ac:dyDescent="0.25">
      <c r="B378" s="1"/>
      <c r="C378" s="1"/>
      <c r="D378" s="1"/>
      <c r="E378" s="1"/>
      <c r="F378" s="1"/>
      <c r="G378" s="1"/>
      <c r="H378" s="1"/>
    </row>
    <row r="379" spans="2:8" s="20" customFormat="1" x14ac:dyDescent="0.25">
      <c r="B379" s="1"/>
      <c r="C379" s="1"/>
      <c r="D379" s="1"/>
      <c r="E379" s="1"/>
      <c r="F379" s="1"/>
      <c r="G379" s="1"/>
      <c r="H379" s="1"/>
    </row>
    <row r="380" spans="2:8" s="2" customFormat="1" x14ac:dyDescent="0.25">
      <c r="B380" s="1"/>
      <c r="C380" s="1"/>
      <c r="D380" s="1"/>
      <c r="E380" s="1"/>
      <c r="F380" s="1"/>
      <c r="G380" s="1"/>
      <c r="H380" s="1"/>
    </row>
    <row r="381" spans="2:8" s="2" customFormat="1" x14ac:dyDescent="0.25">
      <c r="B381" s="1"/>
      <c r="C381" s="1"/>
      <c r="D381" s="1"/>
      <c r="E381" s="1"/>
      <c r="F381" s="1"/>
      <c r="G381" s="1"/>
      <c r="H381" s="1"/>
    </row>
    <row r="382" spans="2:8" s="2" customFormat="1" x14ac:dyDescent="0.25">
      <c r="B382" s="1"/>
      <c r="C382" s="1"/>
      <c r="D382" s="1"/>
      <c r="E382" s="1"/>
      <c r="F382" s="1"/>
      <c r="G382" s="1"/>
      <c r="H382" s="1"/>
    </row>
    <row r="383" spans="2:8" s="2" customFormat="1" x14ac:dyDescent="0.25">
      <c r="B383" s="1"/>
      <c r="C383" s="1"/>
      <c r="D383" s="1"/>
      <c r="E383" s="1"/>
      <c r="F383" s="1"/>
      <c r="G383" s="1"/>
      <c r="H383" s="1"/>
    </row>
    <row r="384" spans="2:8" s="2" customFormat="1" x14ac:dyDescent="0.25">
      <c r="B384" s="1"/>
      <c r="C384" s="1"/>
      <c r="D384" s="1"/>
      <c r="E384" s="1"/>
      <c r="F384" s="1"/>
      <c r="G384" s="1"/>
      <c r="H384" s="1"/>
    </row>
    <row r="385" spans="2:8" s="2" customFormat="1" x14ac:dyDescent="0.25">
      <c r="B385" s="1"/>
      <c r="C385" s="1"/>
      <c r="D385" s="1"/>
      <c r="E385" s="1"/>
      <c r="F385" s="1"/>
      <c r="G385" s="1"/>
      <c r="H385" s="1"/>
    </row>
    <row r="386" spans="2:8" s="2" customFormat="1" x14ac:dyDescent="0.25">
      <c r="B386" s="1"/>
      <c r="C386" s="1"/>
      <c r="D386" s="1"/>
      <c r="E386" s="1"/>
      <c r="F386" s="1"/>
      <c r="G386" s="1"/>
      <c r="H386" s="1"/>
    </row>
    <row r="387" spans="2:8" s="2" customFormat="1" x14ac:dyDescent="0.25">
      <c r="B387" s="1"/>
      <c r="C387" s="1"/>
      <c r="D387" s="1"/>
      <c r="E387" s="1"/>
      <c r="F387" s="1"/>
      <c r="G387" s="1"/>
      <c r="H387" s="1"/>
    </row>
    <row r="388" spans="2:8" s="2" customFormat="1" x14ac:dyDescent="0.25">
      <c r="B388" s="1"/>
      <c r="C388" s="1"/>
      <c r="D388" s="1"/>
      <c r="E388" s="1"/>
      <c r="F388" s="1"/>
      <c r="G388" s="1"/>
      <c r="H388" s="1"/>
    </row>
    <row r="389" spans="2:8" s="2" customFormat="1" x14ac:dyDescent="0.25">
      <c r="B389" s="1"/>
      <c r="C389" s="1"/>
      <c r="D389" s="1"/>
      <c r="E389" s="1"/>
      <c r="F389" s="1"/>
      <c r="G389" s="1"/>
      <c r="H389" s="1"/>
    </row>
    <row r="390" spans="2:8" s="2" customFormat="1" x14ac:dyDescent="0.25">
      <c r="B390" s="1"/>
      <c r="C390" s="1"/>
      <c r="D390" s="1"/>
      <c r="E390" s="1"/>
      <c r="F390" s="1"/>
      <c r="G390" s="1"/>
      <c r="H390" s="1"/>
    </row>
    <row r="391" spans="2:8" s="2" customFormat="1" x14ac:dyDescent="0.25">
      <c r="B391" s="1"/>
      <c r="C391" s="1"/>
      <c r="D391" s="1"/>
      <c r="E391" s="1"/>
      <c r="F391" s="1"/>
      <c r="G391" s="1"/>
      <c r="H391" s="1"/>
    </row>
    <row r="392" spans="2:8" s="20" customFormat="1" x14ac:dyDescent="0.25">
      <c r="B392" s="1"/>
      <c r="C392" s="1"/>
      <c r="D392" s="1"/>
      <c r="E392" s="1"/>
      <c r="F392" s="1"/>
      <c r="G392" s="1"/>
      <c r="H392" s="1"/>
    </row>
    <row r="393" spans="2:8" s="2" customFormat="1" x14ac:dyDescent="0.25">
      <c r="B393" s="1"/>
      <c r="C393" s="1"/>
      <c r="D393" s="1"/>
      <c r="E393" s="1"/>
      <c r="F393" s="1"/>
      <c r="G393" s="1"/>
      <c r="H393" s="1"/>
    </row>
    <row r="394" spans="2:8" s="2" customFormat="1" x14ac:dyDescent="0.25">
      <c r="B394" s="1"/>
      <c r="C394" s="1"/>
      <c r="D394" s="1"/>
      <c r="E394" s="1"/>
      <c r="F394" s="1"/>
      <c r="G394" s="1"/>
      <c r="H394" s="1"/>
    </row>
    <row r="395" spans="2:8" s="2" customFormat="1" x14ac:dyDescent="0.25">
      <c r="B395" s="1"/>
      <c r="C395" s="1"/>
      <c r="D395" s="1"/>
      <c r="E395" s="1"/>
      <c r="F395" s="1"/>
      <c r="G395" s="1"/>
      <c r="H395" s="1"/>
    </row>
    <row r="396" spans="2:8" s="2" customFormat="1" x14ac:dyDescent="0.25">
      <c r="B396" s="1"/>
      <c r="C396" s="1"/>
      <c r="D396" s="1"/>
      <c r="E396" s="1"/>
      <c r="F396" s="1"/>
      <c r="G396" s="1"/>
      <c r="H396" s="1"/>
    </row>
    <row r="397" spans="2:8" s="2" customFormat="1" x14ac:dyDescent="0.25">
      <c r="B397" s="1"/>
      <c r="C397" s="1"/>
      <c r="D397" s="1"/>
      <c r="E397" s="1"/>
      <c r="F397" s="1"/>
      <c r="G397" s="1"/>
      <c r="H397" s="1"/>
    </row>
    <row r="398" spans="2:8" s="20" customFormat="1" x14ac:dyDescent="0.25">
      <c r="B398" s="1"/>
      <c r="C398" s="1"/>
      <c r="D398" s="1"/>
      <c r="E398" s="1"/>
      <c r="F398" s="1"/>
      <c r="G398" s="1"/>
      <c r="H398" s="1"/>
    </row>
    <row r="399" spans="2:8" s="2" customFormat="1" x14ac:dyDescent="0.25">
      <c r="B399" s="1"/>
      <c r="C399" s="1"/>
      <c r="D399" s="1"/>
      <c r="E399" s="1"/>
      <c r="F399" s="1"/>
      <c r="G399" s="1"/>
      <c r="H399" s="1"/>
    </row>
    <row r="400" spans="2:8" s="2" customFormat="1" x14ac:dyDescent="0.25">
      <c r="B400" s="1"/>
      <c r="C400" s="1"/>
      <c r="D400" s="1"/>
      <c r="E400" s="1"/>
      <c r="F400" s="1"/>
      <c r="G400" s="1"/>
      <c r="H400" s="1"/>
    </row>
    <row r="401" spans="2:8" s="2" customFormat="1" x14ac:dyDescent="0.25">
      <c r="B401" s="1"/>
      <c r="C401" s="1"/>
      <c r="D401" s="1"/>
      <c r="E401" s="1"/>
      <c r="F401" s="1"/>
      <c r="G401" s="1"/>
      <c r="H401" s="1"/>
    </row>
    <row r="402" spans="2:8" s="2" customFormat="1" x14ac:dyDescent="0.25">
      <c r="B402" s="1"/>
      <c r="C402" s="1"/>
      <c r="D402" s="1"/>
      <c r="E402" s="1"/>
      <c r="F402" s="1"/>
      <c r="G402" s="1"/>
      <c r="H402" s="1"/>
    </row>
    <row r="403" spans="2:8" s="20" customFormat="1" x14ac:dyDescent="0.25">
      <c r="B403" s="1"/>
      <c r="C403" s="1"/>
      <c r="D403" s="1"/>
      <c r="E403" s="1"/>
      <c r="F403" s="1"/>
      <c r="G403" s="1"/>
      <c r="H403" s="1"/>
    </row>
    <row r="404" spans="2:8" s="2" customFormat="1" x14ac:dyDescent="0.25">
      <c r="B404" s="1"/>
      <c r="C404" s="1"/>
      <c r="D404" s="1"/>
      <c r="E404" s="1"/>
      <c r="F404" s="1"/>
      <c r="G404" s="1"/>
      <c r="H404" s="1"/>
    </row>
    <row r="405" spans="2:8" s="2" customFormat="1" x14ac:dyDescent="0.25">
      <c r="B405" s="1"/>
      <c r="C405" s="1"/>
      <c r="D405" s="1"/>
      <c r="E405" s="1"/>
      <c r="F405" s="1"/>
      <c r="G405" s="1"/>
      <c r="H405" s="1"/>
    </row>
    <row r="406" spans="2:8" s="2" customFormat="1" x14ac:dyDescent="0.25">
      <c r="B406" s="1"/>
      <c r="C406" s="1"/>
      <c r="D406" s="1"/>
      <c r="E406" s="1"/>
      <c r="F406" s="1"/>
      <c r="G406" s="1"/>
      <c r="H406" s="1"/>
    </row>
    <row r="407" spans="2:8" s="2" customFormat="1" x14ac:dyDescent="0.25">
      <c r="B407" s="1"/>
      <c r="C407" s="1"/>
      <c r="D407" s="1"/>
      <c r="E407" s="1"/>
      <c r="F407" s="1"/>
      <c r="G407" s="1"/>
      <c r="H407" s="1"/>
    </row>
    <row r="408" spans="2:8" s="2" customFormat="1" x14ac:dyDescent="0.25">
      <c r="B408" s="1"/>
      <c r="C408" s="1"/>
      <c r="D408" s="1"/>
      <c r="E408" s="1"/>
      <c r="F408" s="1"/>
      <c r="G408" s="1"/>
      <c r="H408" s="1"/>
    </row>
    <row r="409" spans="2:8" s="2" customFormat="1" x14ac:dyDescent="0.25">
      <c r="B409" s="1"/>
      <c r="C409" s="1"/>
      <c r="D409" s="1"/>
      <c r="E409" s="1"/>
      <c r="F409" s="1"/>
      <c r="G409" s="1"/>
      <c r="H409" s="1"/>
    </row>
    <row r="410" spans="2:8" s="2" customFormat="1" x14ac:dyDescent="0.25">
      <c r="B410" s="1"/>
      <c r="C410" s="1"/>
      <c r="D410" s="1"/>
      <c r="E410" s="1"/>
      <c r="F410" s="1"/>
      <c r="G410" s="1"/>
      <c r="H410" s="1"/>
    </row>
    <row r="411" spans="2:8" s="2" customFormat="1" x14ac:dyDescent="0.25">
      <c r="B411" s="1"/>
      <c r="C411" s="1"/>
      <c r="D411" s="1"/>
      <c r="E411" s="1"/>
      <c r="F411" s="1"/>
      <c r="G411" s="1"/>
      <c r="H411" s="1"/>
    </row>
    <row r="412" spans="2:8" s="2" customFormat="1" x14ac:dyDescent="0.25">
      <c r="B412" s="1"/>
      <c r="C412" s="1"/>
      <c r="D412" s="1"/>
      <c r="E412" s="1"/>
      <c r="F412" s="1"/>
      <c r="G412" s="1"/>
      <c r="H412" s="1"/>
    </row>
    <row r="413" spans="2:8" s="2" customFormat="1" x14ac:dyDescent="0.25">
      <c r="B413" s="1"/>
      <c r="C413" s="1"/>
      <c r="D413" s="1"/>
      <c r="E413" s="1"/>
      <c r="F413" s="1"/>
      <c r="G413" s="1"/>
      <c r="H413" s="1"/>
    </row>
    <row r="414" spans="2:8" s="2" customFormat="1" x14ac:dyDescent="0.25">
      <c r="B414" s="1"/>
      <c r="C414" s="1"/>
      <c r="D414" s="1"/>
      <c r="E414" s="1"/>
      <c r="F414" s="1"/>
      <c r="G414" s="1"/>
      <c r="H414" s="1"/>
    </row>
    <row r="415" spans="2:8" s="2" customFormat="1" x14ac:dyDescent="0.25">
      <c r="B415" s="1"/>
      <c r="C415" s="1"/>
      <c r="D415" s="1"/>
      <c r="E415" s="1"/>
      <c r="F415" s="1"/>
      <c r="G415" s="1"/>
      <c r="H415" s="1"/>
    </row>
    <row r="416" spans="2:8" s="2" customFormat="1" x14ac:dyDescent="0.25">
      <c r="B416" s="1"/>
      <c r="C416" s="1"/>
      <c r="D416" s="1"/>
      <c r="E416" s="1"/>
      <c r="F416" s="1"/>
      <c r="G416" s="1"/>
      <c r="H416" s="1"/>
    </row>
    <row r="417" spans="2:12" s="2" customFormat="1" x14ac:dyDescent="0.25">
      <c r="B417" s="1"/>
      <c r="C417" s="1"/>
      <c r="D417" s="1"/>
      <c r="E417" s="1"/>
      <c r="F417" s="1"/>
      <c r="G417" s="1"/>
      <c r="H417" s="1"/>
    </row>
    <row r="418" spans="2:12" s="2" customFormat="1" x14ac:dyDescent="0.25">
      <c r="B418" s="1"/>
      <c r="C418" s="1"/>
      <c r="D418" s="1"/>
      <c r="E418" s="1"/>
      <c r="F418" s="1"/>
      <c r="G418" s="1"/>
      <c r="H418" s="1"/>
    </row>
    <row r="419" spans="2:12" s="2" customFormat="1" x14ac:dyDescent="0.25">
      <c r="B419" s="1"/>
      <c r="C419" s="1"/>
      <c r="D419" s="1"/>
      <c r="E419" s="1"/>
      <c r="F419" s="1"/>
      <c r="G419" s="1"/>
      <c r="H419" s="1"/>
    </row>
    <row r="420" spans="2:12" s="2" customFormat="1" x14ac:dyDescent="0.25">
      <c r="B420" s="1"/>
      <c r="C420" s="1"/>
      <c r="D420" s="1"/>
      <c r="E420" s="1"/>
      <c r="F420" s="1"/>
      <c r="G420" s="1"/>
      <c r="H420" s="1"/>
    </row>
    <row r="421" spans="2:12" s="2" customFormat="1" x14ac:dyDescent="0.25">
      <c r="B421" s="1"/>
      <c r="C421" s="1"/>
      <c r="D421" s="1"/>
      <c r="E421" s="1"/>
      <c r="F421" s="1"/>
      <c r="G421" s="1"/>
      <c r="H421" s="1"/>
    </row>
    <row r="422" spans="2:12" s="20" customFormat="1" x14ac:dyDescent="0.25">
      <c r="B422" s="1"/>
      <c r="C422" s="1"/>
      <c r="D422" s="1"/>
      <c r="E422" s="1"/>
      <c r="F422" s="1"/>
      <c r="G422" s="1"/>
      <c r="H422" s="1"/>
    </row>
    <row r="423" spans="2:12" s="2" customFormat="1" x14ac:dyDescent="0.25">
      <c r="B423" s="1"/>
      <c r="C423" s="1"/>
      <c r="D423" s="1"/>
      <c r="E423" s="1"/>
      <c r="F423" s="1"/>
      <c r="G423" s="1"/>
      <c r="H423" s="1"/>
    </row>
    <row r="424" spans="2:12" s="2" customFormat="1" x14ac:dyDescent="0.25">
      <c r="B424" s="1"/>
      <c r="C424" s="1"/>
      <c r="D424" s="1"/>
      <c r="E424" s="1"/>
      <c r="F424" s="1"/>
      <c r="G424" s="1"/>
      <c r="H424" s="1"/>
    </row>
    <row r="425" spans="2:12" s="2" customFormat="1" x14ac:dyDescent="0.25">
      <c r="B425" s="1"/>
      <c r="C425" s="1"/>
      <c r="D425" s="1"/>
      <c r="E425" s="1"/>
      <c r="F425" s="1"/>
      <c r="G425" s="1"/>
      <c r="H425" s="1"/>
    </row>
    <row r="426" spans="2:12" s="2" customFormat="1" x14ac:dyDescent="0.25">
      <c r="B426" s="1"/>
      <c r="C426" s="1"/>
      <c r="D426" s="1"/>
      <c r="E426" s="1"/>
      <c r="F426" s="1"/>
      <c r="G426" s="1"/>
      <c r="H426" s="1"/>
      <c r="I426" s="56"/>
      <c r="J426" s="56"/>
      <c r="K426" s="2" t="e">
        <f>+#REF!*#REF!</f>
        <v>#REF!</v>
      </c>
      <c r="L426" s="2" t="e">
        <f>+IF(#REF!=K426,"VERDADERO")</f>
        <v>#REF!</v>
      </c>
    </row>
    <row r="427" spans="2:12" s="2" customFormat="1" x14ac:dyDescent="0.25">
      <c r="B427" s="1"/>
      <c r="C427" s="1"/>
      <c r="D427" s="1"/>
      <c r="E427" s="1"/>
      <c r="F427" s="1"/>
      <c r="G427" s="1"/>
      <c r="H427" s="1"/>
      <c r="I427" s="56"/>
      <c r="J427" s="56"/>
      <c r="K427" s="2" t="e">
        <f>+#REF!*#REF!</f>
        <v>#REF!</v>
      </c>
      <c r="L427" s="2" t="e">
        <f>+IF(#REF!=K427,"VERDADERO")</f>
        <v>#REF!</v>
      </c>
    </row>
    <row r="428" spans="2:12" s="2" customFormat="1" x14ac:dyDescent="0.25">
      <c r="B428" s="1"/>
      <c r="C428" s="1"/>
      <c r="D428" s="1"/>
      <c r="E428" s="1"/>
      <c r="F428" s="1"/>
      <c r="G428" s="1"/>
      <c r="H428" s="1"/>
      <c r="I428" s="56"/>
      <c r="J428" s="56"/>
      <c r="K428" s="2" t="e">
        <f>+#REF!*#REF!</f>
        <v>#REF!</v>
      </c>
      <c r="L428" s="2" t="e">
        <f>+IF(#REF!=K428,"VERDADERO")</f>
        <v>#REF!</v>
      </c>
    </row>
    <row r="429" spans="2:12" s="20" customFormat="1" x14ac:dyDescent="0.25">
      <c r="B429" s="1"/>
      <c r="C429" s="1"/>
      <c r="D429" s="1"/>
      <c r="E429" s="1"/>
      <c r="F429" s="1"/>
      <c r="G429" s="1"/>
      <c r="H429" s="1"/>
      <c r="I429" s="21"/>
      <c r="J429" s="21"/>
      <c r="K429" s="20" t="e">
        <f>+#REF!*#REF!</f>
        <v>#REF!</v>
      </c>
      <c r="L429" s="20" t="e">
        <f>+IF(#REF!=K429,"VERDADERO")</f>
        <v>#REF!</v>
      </c>
    </row>
    <row r="430" spans="2:12" s="2" customFormat="1" x14ac:dyDescent="0.25">
      <c r="B430" s="1"/>
      <c r="C430" s="1"/>
      <c r="D430" s="1"/>
      <c r="E430" s="1"/>
      <c r="F430" s="1"/>
      <c r="G430" s="1"/>
      <c r="H430" s="1"/>
      <c r="I430" s="56"/>
      <c r="J430" s="56"/>
      <c r="K430" s="2" t="e">
        <f>+#REF!*#REF!</f>
        <v>#REF!</v>
      </c>
      <c r="L430" s="2" t="e">
        <f>+IF(#REF!=K430,"VERDADERO")</f>
        <v>#REF!</v>
      </c>
    </row>
    <row r="431" spans="2:12" s="2" customFormat="1" x14ac:dyDescent="0.25">
      <c r="B431" s="1"/>
      <c r="C431" s="1"/>
      <c r="D431" s="1"/>
      <c r="E431" s="1"/>
      <c r="F431" s="1"/>
      <c r="G431" s="1"/>
      <c r="H431" s="1"/>
      <c r="I431" s="56"/>
      <c r="J431" s="56"/>
      <c r="K431" s="2" t="e">
        <f>SUM(K19:K430)</f>
        <v>#REF!</v>
      </c>
      <c r="L431" s="2" t="e">
        <f>+IF(#REF!=K431,"VERDADERO")</f>
        <v>#REF!</v>
      </c>
    </row>
    <row r="432" spans="2:12" s="2" customFormat="1" x14ac:dyDescent="0.25">
      <c r="B432" s="1"/>
      <c r="C432" s="1"/>
      <c r="D432" s="1"/>
      <c r="E432" s="1"/>
      <c r="F432" s="1"/>
      <c r="G432" s="1"/>
      <c r="H432" s="1"/>
      <c r="I432" s="21"/>
      <c r="J432" s="21"/>
      <c r="K432" s="54" t="e">
        <f>+K431*1.16</f>
        <v>#REF!</v>
      </c>
      <c r="L432" s="2" t="e">
        <f>+IF(H185=K432,"VERDADERO")</f>
        <v>#REF!</v>
      </c>
    </row>
    <row r="433" spans="2:10" s="2" customFormat="1" x14ac:dyDescent="0.25">
      <c r="B433" s="1"/>
      <c r="C433" s="1"/>
      <c r="D433" s="1"/>
      <c r="E433" s="1"/>
      <c r="F433" s="1"/>
      <c r="G433" s="1"/>
      <c r="H433" s="1"/>
      <c r="I433" s="21"/>
      <c r="J433" s="21"/>
    </row>
    <row r="434" spans="2:10" s="2" customFormat="1" x14ac:dyDescent="0.25">
      <c r="B434" s="1"/>
      <c r="C434" s="1"/>
      <c r="D434" s="1"/>
      <c r="E434" s="1"/>
      <c r="F434" s="1"/>
      <c r="G434" s="1"/>
      <c r="H434" s="1"/>
      <c r="I434" s="21"/>
      <c r="J434" s="21"/>
    </row>
    <row r="435" spans="2:10" s="2" customFormat="1" x14ac:dyDescent="0.25">
      <c r="B435" s="1"/>
      <c r="C435" s="1"/>
      <c r="D435" s="1"/>
      <c r="E435" s="1"/>
      <c r="F435" s="1"/>
      <c r="G435" s="1"/>
      <c r="H435" s="1"/>
      <c r="I435" s="21"/>
      <c r="J435" s="21"/>
    </row>
    <row r="436" spans="2:10" s="2" customFormat="1" x14ac:dyDescent="0.25">
      <c r="B436" s="1"/>
      <c r="C436" s="1"/>
      <c r="D436" s="1"/>
      <c r="E436" s="1"/>
      <c r="F436" s="1"/>
      <c r="G436" s="1"/>
      <c r="H436" s="1"/>
      <c r="I436" s="21"/>
      <c r="J436" s="21"/>
    </row>
    <row r="437" spans="2:10" s="2" customFormat="1" x14ac:dyDescent="0.25">
      <c r="B437" s="1"/>
      <c r="C437" s="1"/>
      <c r="D437" s="1"/>
      <c r="E437" s="1"/>
      <c r="F437" s="1"/>
      <c r="G437" s="1"/>
      <c r="H437" s="1"/>
      <c r="I437" s="21"/>
      <c r="J437" s="21"/>
    </row>
    <row r="438" spans="2:10" s="2" customFormat="1" x14ac:dyDescent="0.25">
      <c r="B438" s="1"/>
      <c r="C438" s="1"/>
      <c r="D438" s="1"/>
      <c r="E438" s="1"/>
      <c r="F438" s="1"/>
      <c r="G438" s="1"/>
      <c r="H438" s="1"/>
      <c r="I438" s="21"/>
      <c r="J438" s="21"/>
    </row>
    <row r="439" spans="2:10" s="2" customFormat="1" x14ac:dyDescent="0.25">
      <c r="B439" s="1"/>
      <c r="C439" s="1"/>
      <c r="D439" s="1"/>
      <c r="E439" s="1"/>
      <c r="F439" s="1"/>
      <c r="G439" s="1"/>
      <c r="H439" s="1"/>
      <c r="I439" s="21"/>
      <c r="J439" s="21"/>
    </row>
    <row r="440" spans="2:10" s="2" customFormat="1" x14ac:dyDescent="0.25">
      <c r="B440" s="1"/>
      <c r="C440" s="1"/>
      <c r="D440" s="1"/>
      <c r="E440" s="1"/>
      <c r="F440" s="1"/>
      <c r="G440" s="1"/>
      <c r="H440" s="1"/>
      <c r="I440" s="21"/>
      <c r="J440" s="21"/>
    </row>
    <row r="441" spans="2:10" s="2" customFormat="1" x14ac:dyDescent="0.25">
      <c r="B441" s="1"/>
      <c r="C441" s="1"/>
      <c r="D441" s="1"/>
      <c r="E441" s="1"/>
      <c r="F441" s="1"/>
      <c r="G441" s="1"/>
      <c r="H441" s="1"/>
      <c r="I441" s="21"/>
      <c r="J441" s="21"/>
    </row>
    <row r="442" spans="2:10" s="2" customFormat="1" x14ac:dyDescent="0.25">
      <c r="B442" s="1"/>
      <c r="C442" s="1"/>
      <c r="D442" s="1"/>
      <c r="E442" s="1"/>
      <c r="F442" s="1"/>
      <c r="G442" s="1"/>
      <c r="H442" s="1"/>
      <c r="I442" s="21"/>
      <c r="J442" s="21"/>
    </row>
    <row r="443" spans="2:10" s="2" customFormat="1" x14ac:dyDescent="0.25">
      <c r="B443" s="1"/>
      <c r="C443" s="1"/>
      <c r="D443" s="1"/>
      <c r="E443" s="1"/>
      <c r="F443" s="1"/>
      <c r="G443" s="1"/>
      <c r="H443" s="1"/>
      <c r="I443" s="21"/>
      <c r="J443" s="21"/>
    </row>
    <row r="444" spans="2:10" s="2" customFormat="1" x14ac:dyDescent="0.25">
      <c r="B444" s="1"/>
      <c r="C444" s="1"/>
      <c r="D444" s="1"/>
      <c r="E444" s="1"/>
      <c r="F444" s="1"/>
      <c r="G444" s="1"/>
      <c r="H444" s="1"/>
      <c r="I444" s="21"/>
      <c r="J444" s="21"/>
    </row>
    <row r="445" spans="2:10" s="2" customFormat="1" x14ac:dyDescent="0.25">
      <c r="B445" s="1"/>
      <c r="C445" s="1"/>
      <c r="D445" s="1"/>
      <c r="E445" s="1"/>
      <c r="F445" s="1"/>
      <c r="G445" s="1"/>
      <c r="H445" s="1"/>
      <c r="I445" s="21"/>
      <c r="J445" s="21"/>
    </row>
    <row r="446" spans="2:10" s="2" customFormat="1" x14ac:dyDescent="0.25">
      <c r="B446" s="1"/>
      <c r="C446" s="1"/>
      <c r="D446" s="1"/>
      <c r="E446" s="1"/>
      <c r="F446" s="1"/>
      <c r="G446" s="1"/>
      <c r="H446" s="1"/>
      <c r="I446" s="21"/>
      <c r="J446" s="21"/>
    </row>
    <row r="447" spans="2:10" s="2" customFormat="1" x14ac:dyDescent="0.25">
      <c r="B447" s="1"/>
      <c r="C447" s="1"/>
      <c r="D447" s="1"/>
      <c r="E447" s="1"/>
      <c r="F447" s="1"/>
      <c r="G447" s="1"/>
      <c r="H447" s="1"/>
      <c r="I447" s="21"/>
      <c r="J447" s="21"/>
    </row>
    <row r="448" spans="2:10" s="2" customFormat="1" x14ac:dyDescent="0.25">
      <c r="B448" s="1"/>
      <c r="C448" s="1"/>
      <c r="D448" s="1"/>
      <c r="E448" s="1"/>
      <c r="F448" s="1"/>
      <c r="G448" s="1"/>
      <c r="H448" s="1"/>
      <c r="I448" s="21"/>
      <c r="J448" s="21"/>
    </row>
    <row r="449" spans="2:10" s="2" customFormat="1" x14ac:dyDescent="0.25">
      <c r="B449" s="1"/>
      <c r="C449" s="1"/>
      <c r="D449" s="1"/>
      <c r="E449" s="1"/>
      <c r="F449" s="1"/>
      <c r="G449" s="1"/>
      <c r="H449" s="1"/>
      <c r="I449" s="21"/>
      <c r="J449" s="21"/>
    </row>
    <row r="450" spans="2:10" s="2" customFormat="1" x14ac:dyDescent="0.25">
      <c r="B450" s="1"/>
      <c r="C450" s="1"/>
      <c r="D450" s="1"/>
      <c r="E450" s="1"/>
      <c r="F450" s="1"/>
      <c r="G450" s="1"/>
      <c r="H450" s="1"/>
    </row>
    <row r="451" spans="2:10" s="4" customFormat="1" x14ac:dyDescent="0.25">
      <c r="B451" s="1"/>
      <c r="C451" s="1"/>
      <c r="D451" s="1"/>
      <c r="E451" s="1"/>
      <c r="F451" s="1"/>
      <c r="G451" s="1"/>
      <c r="H451" s="1"/>
    </row>
    <row r="452" spans="2:10" s="4" customFormat="1" x14ac:dyDescent="0.25">
      <c r="B452" s="1"/>
      <c r="C452" s="1"/>
      <c r="D452" s="1"/>
      <c r="E452" s="1"/>
      <c r="F452" s="1"/>
      <c r="G452" s="1"/>
      <c r="H452" s="1"/>
    </row>
    <row r="453" spans="2:10" s="4" customFormat="1" x14ac:dyDescent="0.25">
      <c r="B453" s="1"/>
      <c r="C453" s="1"/>
      <c r="D453" s="1"/>
      <c r="E453" s="1"/>
      <c r="F453" s="1"/>
      <c r="G453" s="1"/>
      <c r="H453" s="1"/>
    </row>
    <row r="454" spans="2:10" s="2" customFormat="1" x14ac:dyDescent="0.25">
      <c r="B454" s="1"/>
      <c r="C454" s="1"/>
      <c r="D454" s="1"/>
      <c r="E454" s="1"/>
      <c r="F454" s="1"/>
      <c r="G454" s="1"/>
      <c r="H454" s="1"/>
    </row>
    <row r="455" spans="2:10" s="2" customFormat="1" x14ac:dyDescent="0.25">
      <c r="B455" s="1"/>
      <c r="C455" s="1"/>
      <c r="D455" s="1"/>
      <c r="E455" s="1"/>
      <c r="F455" s="1"/>
      <c r="G455" s="1"/>
      <c r="H455" s="1"/>
    </row>
    <row r="456" spans="2:10" s="2" customFormat="1" x14ac:dyDescent="0.25">
      <c r="B456" s="1"/>
      <c r="C456" s="1"/>
      <c r="D456" s="1"/>
      <c r="E456" s="1"/>
      <c r="F456" s="1"/>
      <c r="G456" s="1"/>
      <c r="H456" s="1"/>
    </row>
    <row r="457" spans="2:10" s="2" customFormat="1" x14ac:dyDescent="0.25">
      <c r="B457" s="1"/>
      <c r="C457" s="1"/>
      <c r="D457" s="1"/>
      <c r="E457" s="1"/>
      <c r="F457" s="1"/>
      <c r="G457" s="1"/>
      <c r="H457" s="1"/>
    </row>
    <row r="458" spans="2:10" s="2" customFormat="1" x14ac:dyDescent="0.25">
      <c r="B458" s="1"/>
      <c r="C458" s="1"/>
      <c r="D458" s="1"/>
      <c r="E458" s="1"/>
      <c r="F458" s="1"/>
      <c r="G458" s="1"/>
      <c r="H458" s="1"/>
    </row>
    <row r="459" spans="2:10" s="2" customFormat="1" x14ac:dyDescent="0.25">
      <c r="B459" s="1"/>
      <c r="C459" s="1"/>
      <c r="D459" s="1"/>
      <c r="E459" s="1"/>
      <c r="F459" s="1"/>
      <c r="G459" s="1"/>
      <c r="H459" s="1"/>
    </row>
    <row r="460" spans="2:10" s="2" customFormat="1" x14ac:dyDescent="0.25">
      <c r="B460" s="1"/>
      <c r="C460" s="1"/>
      <c r="D460" s="1"/>
      <c r="E460" s="1"/>
      <c r="F460" s="1"/>
      <c r="G460" s="1"/>
      <c r="H460" s="1"/>
    </row>
    <row r="461" spans="2:10" s="2" customFormat="1" x14ac:dyDescent="0.25">
      <c r="B461" s="1"/>
      <c r="C461" s="1"/>
      <c r="D461" s="1"/>
      <c r="E461" s="1"/>
      <c r="F461" s="1"/>
      <c r="G461" s="1"/>
      <c r="H461" s="1"/>
    </row>
    <row r="462" spans="2:10" s="2" customFormat="1" x14ac:dyDescent="0.25">
      <c r="B462" s="1"/>
      <c r="C462" s="1"/>
      <c r="D462" s="1"/>
      <c r="E462" s="1"/>
      <c r="F462" s="1"/>
      <c r="G462" s="1"/>
      <c r="H462" s="1"/>
    </row>
    <row r="463" spans="2:10" s="2" customFormat="1" x14ac:dyDescent="0.25">
      <c r="B463" s="1"/>
      <c r="C463" s="1"/>
      <c r="D463" s="1"/>
      <c r="E463" s="1"/>
      <c r="F463" s="1"/>
      <c r="G463" s="1"/>
      <c r="H463" s="1"/>
    </row>
    <row r="464" spans="2:10" s="2" customFormat="1" x14ac:dyDescent="0.25">
      <c r="B464" s="1"/>
      <c r="C464" s="1"/>
      <c r="D464" s="1"/>
      <c r="E464" s="1"/>
      <c r="F464" s="1"/>
      <c r="G464" s="1"/>
      <c r="H464" s="1"/>
    </row>
    <row r="465" spans="2:8" s="2" customFormat="1" x14ac:dyDescent="0.25">
      <c r="B465" s="1"/>
      <c r="C465" s="1"/>
      <c r="D465" s="1"/>
      <c r="E465" s="1"/>
      <c r="F465" s="1"/>
      <c r="G465" s="1"/>
      <c r="H465" s="1"/>
    </row>
    <row r="466" spans="2:8" s="2" customFormat="1" x14ac:dyDescent="0.25">
      <c r="B466" s="1"/>
      <c r="C466" s="1"/>
      <c r="D466" s="1"/>
      <c r="E466" s="1"/>
      <c r="F466" s="1"/>
      <c r="G466" s="1"/>
      <c r="H466" s="1"/>
    </row>
    <row r="467" spans="2:8" s="2" customFormat="1" x14ac:dyDescent="0.25">
      <c r="B467" s="1"/>
      <c r="C467" s="1"/>
      <c r="D467" s="1"/>
      <c r="E467" s="1"/>
      <c r="F467" s="1"/>
      <c r="G467" s="1"/>
      <c r="H467" s="1"/>
    </row>
    <row r="468" spans="2:8" s="2" customFormat="1" x14ac:dyDescent="0.25">
      <c r="B468" s="1"/>
      <c r="C468" s="1"/>
      <c r="D468" s="1"/>
      <c r="E468" s="1"/>
      <c r="F468" s="1"/>
      <c r="G468" s="1"/>
      <c r="H468" s="1"/>
    </row>
    <row r="469" spans="2:8" s="2" customFormat="1" x14ac:dyDescent="0.25">
      <c r="B469" s="1"/>
      <c r="C469" s="1"/>
      <c r="D469" s="1"/>
      <c r="E469" s="1"/>
      <c r="F469" s="1"/>
      <c r="G469" s="1"/>
      <c r="H469" s="1"/>
    </row>
    <row r="470" spans="2:8" s="2" customFormat="1" x14ac:dyDescent="0.25">
      <c r="B470" s="1"/>
      <c r="C470" s="1"/>
      <c r="D470" s="1"/>
      <c r="E470" s="1"/>
      <c r="F470" s="1"/>
      <c r="G470" s="1"/>
      <c r="H470" s="1"/>
    </row>
    <row r="471" spans="2:8" s="2" customFormat="1" x14ac:dyDescent="0.25">
      <c r="B471" s="1"/>
      <c r="C471" s="1"/>
      <c r="D471" s="1"/>
      <c r="E471" s="1"/>
      <c r="F471" s="1"/>
      <c r="G471" s="1"/>
      <c r="H471" s="1"/>
    </row>
    <row r="472" spans="2:8" s="2" customFormat="1" x14ac:dyDescent="0.25">
      <c r="B472" s="1"/>
      <c r="C472" s="1"/>
      <c r="D472" s="1"/>
      <c r="E472" s="1"/>
      <c r="F472" s="1"/>
      <c r="G472" s="1"/>
      <c r="H472" s="1"/>
    </row>
    <row r="473" spans="2:8" s="2" customFormat="1" x14ac:dyDescent="0.25">
      <c r="B473" s="1"/>
      <c r="C473" s="1"/>
      <c r="D473" s="1"/>
      <c r="E473" s="1"/>
      <c r="F473" s="1"/>
      <c r="G473" s="1"/>
      <c r="H473" s="1"/>
    </row>
    <row r="474" spans="2:8" s="2" customFormat="1" x14ac:dyDescent="0.25">
      <c r="B474" s="1"/>
      <c r="C474" s="1"/>
      <c r="D474" s="1"/>
      <c r="E474" s="1"/>
      <c r="F474" s="1"/>
      <c r="G474" s="1"/>
      <c r="H474" s="1"/>
    </row>
  </sheetData>
  <mergeCells count="16">
    <mergeCell ref="H12:H13"/>
    <mergeCell ref="B15:H15"/>
    <mergeCell ref="B214:F214"/>
    <mergeCell ref="B215:F216"/>
    <mergeCell ref="C4:C5"/>
    <mergeCell ref="B2:B13"/>
    <mergeCell ref="D2:G2"/>
    <mergeCell ref="D3:G6"/>
    <mergeCell ref="D7:F7"/>
    <mergeCell ref="C8:C10"/>
    <mergeCell ref="D8:F8"/>
    <mergeCell ref="E9:F9"/>
    <mergeCell ref="D10:F10"/>
    <mergeCell ref="D11:G11"/>
    <mergeCell ref="C12:C13"/>
    <mergeCell ref="D12:G13"/>
  </mergeCells>
  <printOptions horizontalCentered="1"/>
  <pageMargins left="0.19685039370078741" right="0.19685039370078741" top="0.19685039370078741" bottom="0.39370078740157483" header="0.27559055118110237" footer="0.39370078740157483"/>
  <pageSetup scale="69" orientation="landscape" horizontalDpi="300" verticalDpi="300" r:id="rId1"/>
  <headerFooter>
    <oddFooter>&amp;L&amp;8&amp;F&amp;C&amp;8Página &amp;P de &amp;N</oddFooter>
  </headerFooter>
  <rowBreaks count="2" manualBreakCount="2">
    <brk id="40" min="1" max="7" man="1"/>
    <brk id="1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Diaz</dc:creator>
  <cp:lastModifiedBy>Sergio Mendez</cp:lastModifiedBy>
  <cp:lastPrinted>2019-05-08T15:46:52Z</cp:lastPrinted>
  <dcterms:created xsi:type="dcterms:W3CDTF">2018-12-17T16:20:56Z</dcterms:created>
  <dcterms:modified xsi:type="dcterms:W3CDTF">2019-05-31T20:25:15Z</dcterms:modified>
</cp:coreProperties>
</file>