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CATALOGO" sheetId="2" r:id="rId1"/>
  </sheets>
  <definedNames>
    <definedName name="_xlnm._FilterDatabase" localSheetId="0" hidden="1">CATALOGO!$B$18:$H$140</definedName>
    <definedName name="area" localSheetId="0">#REF!</definedName>
    <definedName name="area">#REF!</definedName>
    <definedName name="_xlnm.Print_Area" localSheetId="0">CATALOGO!$B$2:$H$169</definedName>
    <definedName name="cargo" localSheetId="0">#REF!</definedName>
    <definedName name="cargo">#REF!</definedName>
    <definedName name="cargocontacto" localSheetId="0">#REF!</definedName>
    <definedName name="cargocontacto">#REF!</definedName>
    <definedName name="cargoresponsabledelaobra" localSheetId="0">#REF!</definedName>
    <definedName name="cargoresponsabledelaobra">#REF!</definedName>
    <definedName name="cargovendedor" localSheetId="0">#REF!</definedName>
    <definedName name="cargovendedor">#REF!</definedName>
    <definedName name="ciudad" localSheetId="0">#REF!</definedName>
    <definedName name="ciudad">#REF!</definedName>
    <definedName name="ciudadcliente" localSheetId="0">#REF!</definedName>
    <definedName name="ciudadcliente">#REF!</definedName>
    <definedName name="ciudaddelaobra" localSheetId="0">#REF!</definedName>
    <definedName name="ciudaddelaobra">#REF!</definedName>
    <definedName name="cmic" localSheetId="0">#REF!</definedName>
    <definedName name="cmic">#REF!</definedName>
    <definedName name="codigodelaobra" localSheetId="0">#REF!</definedName>
    <definedName name="codigodelaobra">#REF!</definedName>
    <definedName name="codigopostalcliente" localSheetId="0">#REF!</definedName>
    <definedName name="codigopostalcliente">#REF!</definedName>
    <definedName name="codigopostaldelaobra" localSheetId="0">#REF!</definedName>
    <definedName name="codigopostaldelaobra">#REF!</definedName>
    <definedName name="codigovendedor" localSheetId="0">#REF!</definedName>
    <definedName name="codigovendedor">#REF!</definedName>
    <definedName name="colonia" localSheetId="0">#REF!</definedName>
    <definedName name="colonia">#REF!</definedName>
    <definedName name="coloniacliente" localSheetId="0">#REF!</definedName>
    <definedName name="coloniacliente">#REF!</definedName>
    <definedName name="coloniadelaobra" localSheetId="0">#REF!</definedName>
    <definedName name="coloniadelaobra">#REF!</definedName>
    <definedName name="contactocliente" localSheetId="0">#REF!</definedName>
    <definedName name="contactocliente">#REF!</definedName>
    <definedName name="decimalesredondeo" localSheetId="0">#REF!</definedName>
    <definedName name="decimalesredondeo">#REF!</definedName>
    <definedName name="departamento" localSheetId="0">#REF!</definedName>
    <definedName name="departamento">#REF!</definedName>
    <definedName name="direccioncliente" localSheetId="0">#REF!</definedName>
    <definedName name="direccioncliente">#REF!</definedName>
    <definedName name="direcciondeconcurso" localSheetId="0">#REF!</definedName>
    <definedName name="direcciondeconcurso">#REF!</definedName>
    <definedName name="direcciondelaobra" localSheetId="0">#REF!</definedName>
    <definedName name="direcciondelaobra">#REF!</definedName>
    <definedName name="domicilio" localSheetId="0">#REF!</definedName>
    <definedName name="domicilio">#REF!</definedName>
    <definedName name="email" localSheetId="0">#REF!</definedName>
    <definedName name="email">#REF!</definedName>
    <definedName name="emailcliente" localSheetId="0">#REF!</definedName>
    <definedName name="emailcliente">#REF!</definedName>
    <definedName name="emaildelaobra" localSheetId="0">#REF!</definedName>
    <definedName name="emaildelaobra">#REF!</definedName>
    <definedName name="estado" localSheetId="0">#REF!</definedName>
    <definedName name="estado">#REF!</definedName>
    <definedName name="estadodelaobra" localSheetId="0">#REF!</definedName>
    <definedName name="estadodelaobra">#REF!</definedName>
    <definedName name="fechaconvocatoria" localSheetId="0">#REF!</definedName>
    <definedName name="fechaconvocatoria">#REF!</definedName>
    <definedName name="fechadeconcurso" localSheetId="0">#REF!</definedName>
    <definedName name="fechadeconcurso">#REF!</definedName>
    <definedName name="fechainicio" localSheetId="0">#REF!</definedName>
    <definedName name="fechainicio">#REF!</definedName>
    <definedName name="fechaterminacion" localSheetId="0">#REF!</definedName>
    <definedName name="fechaterminacion">#REF!</definedName>
    <definedName name="imss" localSheetId="0">#REF!</definedName>
    <definedName name="imss">#REF!</definedName>
    <definedName name="infonavit" localSheetId="0">#REF!</definedName>
    <definedName name="infonavit">#REF!</definedName>
    <definedName name="mailcontacto" localSheetId="0">#REF!</definedName>
    <definedName name="mailcontacto">#REF!</definedName>
    <definedName name="mailvendedor" localSheetId="0">#REF!</definedName>
    <definedName name="mailvendedor">#REF!</definedName>
    <definedName name="nombrecliente" localSheetId="0">#REF!</definedName>
    <definedName name="nombrecliente">#REF!</definedName>
    <definedName name="nombredelaobra" localSheetId="0">#REF!</definedName>
    <definedName name="nombredelaobra">#REF!</definedName>
    <definedName name="nombrevendedor" localSheetId="0">#REF!</definedName>
    <definedName name="nombrevendedor">#REF!</definedName>
    <definedName name="numconvocatoria" localSheetId="0">#REF!</definedName>
    <definedName name="numconvocatoria">#REF!</definedName>
    <definedName name="numerodeconcurso" localSheetId="0">#REF!</definedName>
    <definedName name="numerodeconcurso">#REF!</definedName>
    <definedName name="plazocalculado" localSheetId="0">#REF!</definedName>
    <definedName name="plazocalculado">#REF!</definedName>
    <definedName name="plazoreal" localSheetId="0">#REF!</definedName>
    <definedName name="plazoreal">#REF!</definedName>
    <definedName name="porcentajeivapresupuesto" localSheetId="0">#REF!</definedName>
    <definedName name="porcentajeivapresupuesto">#REF!</definedName>
    <definedName name="primeramoneda" localSheetId="0">#REF!</definedName>
    <definedName name="primeramoneda">#REF!</definedName>
    <definedName name="razonsocial" localSheetId="0">#REF!</definedName>
    <definedName name="razonsocial">#REF!</definedName>
    <definedName name="remateprimeramoneda" localSheetId="0">#REF!</definedName>
    <definedName name="remateprimeramoneda">#REF!</definedName>
    <definedName name="rematesegundamoneda" localSheetId="0">#REF!</definedName>
    <definedName name="rematesegundamoneda">#REF!</definedName>
    <definedName name="responsable" localSheetId="0">#REF!</definedName>
    <definedName name="responsable">#REF!</definedName>
    <definedName name="responsabledelaobra" localSheetId="0">#REF!</definedName>
    <definedName name="responsabledelaobra">#REF!</definedName>
    <definedName name="rfc" localSheetId="0">#REF!</definedName>
    <definedName name="rfc">#REF!</definedName>
    <definedName name="segundamoneda" localSheetId="0">#REF!</definedName>
    <definedName name="segundamoneda">#REF!</definedName>
    <definedName name="telefono" localSheetId="0">#REF!</definedName>
    <definedName name="telefono">#REF!</definedName>
    <definedName name="telefonocliente" localSheetId="0">#REF!</definedName>
    <definedName name="telefonocliente">#REF!</definedName>
    <definedName name="telefonocontacto" localSheetId="0">#REF!</definedName>
    <definedName name="telefonocontacto">#REF!</definedName>
    <definedName name="telefonodelaobra" localSheetId="0">#REF!</definedName>
    <definedName name="telefonodelaobra">#REF!</definedName>
    <definedName name="telefonovendedor" localSheetId="0">#REF!</definedName>
    <definedName name="telefonovendedor">#REF!</definedName>
    <definedName name="tipodelicitacion" localSheetId="0">#REF!</definedName>
    <definedName name="tipodelicitacion">#REF!</definedName>
    <definedName name="_xlnm.Print_Titles" localSheetId="0">CATALOGO!$2:$17</definedName>
    <definedName name="totalpresupuestoprimeramoneda" localSheetId="0">#REF!</definedName>
    <definedName name="totalpresupuestoprimeramoneda">#REF!</definedName>
    <definedName name="totalpresupuestosegundamoneda" localSheetId="0">#REF!</definedName>
    <definedName name="totalpresupuestosegundamoneda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2" l="1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H139" i="2"/>
  <c r="H138" i="2"/>
  <c r="H137" i="2"/>
  <c r="H136" i="2"/>
  <c r="H135" i="2"/>
  <c r="H134" i="2"/>
  <c r="H133" i="2"/>
  <c r="H132" i="2"/>
  <c r="H131" i="2"/>
  <c r="H129" i="2"/>
  <c r="H128" i="2"/>
  <c r="H127" i="2"/>
  <c r="H126" i="2"/>
  <c r="H125" i="2"/>
  <c r="H123" i="2"/>
  <c r="H122" i="2"/>
  <c r="H121" i="2"/>
  <c r="H120" i="2"/>
  <c r="H118" i="2"/>
  <c r="H117" i="2"/>
  <c r="H116" i="2"/>
  <c r="H115" i="2"/>
  <c r="H114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98" i="2"/>
  <c r="H97" i="2"/>
  <c r="H96" i="2"/>
  <c r="H95" i="2"/>
  <c r="H94" i="2"/>
  <c r="H93" i="2"/>
  <c r="H92" i="2"/>
  <c r="H91" i="2"/>
  <c r="H90" i="2"/>
  <c r="H88" i="2"/>
  <c r="H87" i="2"/>
  <c r="H86" i="2"/>
  <c r="H85" i="2"/>
  <c r="H84" i="2"/>
  <c r="H82" i="2"/>
  <c r="H81" i="2"/>
  <c r="H80" i="2"/>
  <c r="H79" i="2"/>
  <c r="H77" i="2"/>
  <c r="H76" i="2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60" i="2"/>
  <c r="H111" i="2" l="1"/>
  <c r="H159" i="2" s="1"/>
  <c r="H119" i="2"/>
  <c r="H160" i="2" s="1"/>
  <c r="H124" i="2"/>
  <c r="H161" i="2" s="1"/>
  <c r="H100" i="2"/>
  <c r="H158" i="2" s="1"/>
  <c r="H89" i="2"/>
  <c r="H156" i="2" s="1"/>
  <c r="H130" i="2"/>
  <c r="H162" i="2" s="1"/>
  <c r="H83" i="2"/>
  <c r="H155" i="2" s="1"/>
  <c r="H70" i="2"/>
  <c r="H153" i="2" s="1"/>
  <c r="H78" i="2"/>
  <c r="H154" i="2" s="1"/>
  <c r="H59" i="2"/>
  <c r="H152" i="2" s="1"/>
  <c r="H50" i="2"/>
  <c r="H51" i="2"/>
  <c r="H52" i="2"/>
  <c r="H53" i="2"/>
  <c r="H54" i="2"/>
  <c r="H55" i="2"/>
  <c r="H56" i="2"/>
  <c r="H57" i="2"/>
  <c r="H99" i="2" l="1"/>
  <c r="H157" i="2" s="1"/>
  <c r="I157" i="2" s="1"/>
  <c r="H58" i="2"/>
  <c r="H151" i="2" s="1"/>
  <c r="I151" i="2" s="1"/>
  <c r="H38" i="2"/>
  <c r="H37" i="2"/>
  <c r="H36" i="2"/>
  <c r="H35" i="2"/>
  <c r="H34" i="2"/>
  <c r="H33" i="2"/>
  <c r="H32" i="2"/>
  <c r="H40" i="2"/>
  <c r="H41" i="2"/>
  <c r="H42" i="2"/>
  <c r="H43" i="2"/>
  <c r="H45" i="2"/>
  <c r="H46" i="2"/>
  <c r="H48" i="2"/>
  <c r="H49" i="2"/>
  <c r="C145" i="2"/>
  <c r="H30" i="2"/>
  <c r="H29" i="2"/>
  <c r="H28" i="2"/>
  <c r="H27" i="2"/>
  <c r="H26" i="2"/>
  <c r="H25" i="2"/>
  <c r="H24" i="2"/>
  <c r="H23" i="2"/>
  <c r="H22" i="2"/>
  <c r="H21" i="2"/>
  <c r="C18" i="2"/>
  <c r="C143" i="2" s="1"/>
  <c r="H31" i="2" l="1"/>
  <c r="H147" i="2" s="1"/>
  <c r="H44" i="2"/>
  <c r="H149" i="2" s="1"/>
  <c r="H47" i="2"/>
  <c r="H150" i="2" s="1"/>
  <c r="H39" i="2"/>
  <c r="H148" i="2" s="1"/>
  <c r="H20" i="2"/>
  <c r="H146" i="2" s="1"/>
  <c r="H19" i="2" l="1"/>
  <c r="H145" i="2" s="1"/>
  <c r="H143" i="2" l="1"/>
  <c r="I145" i="2"/>
  <c r="H167" i="2"/>
  <c r="H168" i="2" l="1"/>
  <c r="H169" i="2" s="1"/>
</calcChain>
</file>

<file path=xl/sharedStrings.xml><?xml version="1.0" encoding="utf-8"?>
<sst xmlns="http://schemas.openxmlformats.org/spreadsheetml/2006/main" count="390" uniqueCount="203">
  <si>
    <t>DESCRIPCIÓN GENERAL DE LOS TRABAJOS:</t>
  </si>
  <si>
    <t>FECHA DE INICIO:</t>
  </si>
  <si>
    <t>FECHA DE TERMINACIÓN:</t>
  </si>
  <si>
    <t>PLAZO DE EJECUCIÓN:</t>
  </si>
  <si>
    <t>RAZÓN SOCIAL DEL LICITANTE:</t>
  </si>
  <si>
    <t>NOMBRE, CARGO Y FIRMA DEL LICITANTE: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</si>
  <si>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</si>
  <si>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</si>
  <si>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</si>
  <si>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</si>
  <si>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</si>
  <si>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</si>
  <si>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</si>
  <si>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</si>
  <si>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IMPORTE CON LETRA (IVA INCLUIDO)</t>
  </si>
  <si>
    <t>SUBTOTAL M. N.</t>
  </si>
  <si>
    <t>IVA M. N.</t>
  </si>
  <si>
    <t>TOTAL M. N.</t>
  </si>
  <si>
    <t>GOBIERNO DEL ESTADO DE JALISCO</t>
  </si>
  <si>
    <t>SECRETARÍA DE INFRAESTRUCTURA Y OBRA PÚBLICA</t>
  </si>
  <si>
    <t>DIRECCIÓN GENERAL DE INGENIERÍA DE COSTOS, PRESUPUESTOS Y EVALUACIÓN</t>
  </si>
  <si>
    <t>PRESUPUESTO DE OBRA</t>
  </si>
  <si>
    <t>FECHA:</t>
  </si>
  <si>
    <t>NÚMERO DE PROCEDIMIENTO:</t>
  </si>
  <si>
    <t>SIOP-001</t>
  </si>
  <si>
    <t>A</t>
  </si>
  <si>
    <t>RED DE DRENAJE</t>
  </si>
  <si>
    <t>PZA</t>
  </si>
  <si>
    <t>SIOP-002</t>
  </si>
  <si>
    <t>SIOP-003</t>
  </si>
  <si>
    <t>SIOP-004</t>
  </si>
  <si>
    <t>SIOP-005</t>
  </si>
  <si>
    <t>SIOP-006</t>
  </si>
  <si>
    <t>SIOP-007</t>
  </si>
  <si>
    <t>SIOP-008</t>
  </si>
  <si>
    <t>SIOP-009</t>
  </si>
  <si>
    <t>SIOP-010</t>
  </si>
  <si>
    <t>B</t>
  </si>
  <si>
    <t>CONSTRUCCION DE BANQUETAS</t>
  </si>
  <si>
    <t>ILUMINACION</t>
  </si>
  <si>
    <t>C</t>
  </si>
  <si>
    <t>RED DE AGUA POTABLE</t>
  </si>
  <si>
    <t>RESUMEN DE PARTIDAS</t>
  </si>
  <si>
    <t>SIOP-011</t>
  </si>
  <si>
    <t>SIOP-012</t>
  </si>
  <si>
    <t>SIOP-013</t>
  </si>
  <si>
    <t>SIOP-014</t>
  </si>
  <si>
    <t>SIOP-015</t>
  </si>
  <si>
    <t>SIOP-016</t>
  </si>
  <si>
    <t>SIOP-017</t>
  </si>
  <si>
    <t>SIOP-018</t>
  </si>
  <si>
    <t>SIOP-019</t>
  </si>
  <si>
    <t>SIOP-020</t>
  </si>
  <si>
    <t>SIOP-021</t>
  </si>
  <si>
    <t>SIOP-022</t>
  </si>
  <si>
    <t>SIOP-023</t>
  </si>
  <si>
    <t>SIOP-024</t>
  </si>
  <si>
    <t>SIOP-025</t>
  </si>
  <si>
    <t>SIOP-026</t>
  </si>
  <si>
    <t>SIOP-027</t>
  </si>
  <si>
    <t>SIOP-028</t>
  </si>
  <si>
    <t>TRAZO Y NIVELACIÓN DE TERRENO PARA IDENTIFICAR TRAYECTORIA DE CEPA PARA LA TUBERIA, ESTABLECIENDO REFERENCIAS CON MOJONERAS, ESTACAS Y MANO DE OBRA CALIFICADA DURANTE EL TRABAJO CON APARATO TOPOGRÁFICOS INCLUYE: TODOS LOS MATERIALES NECESARIOS PARA LA EJECUCIÓN DE LOS TRABAJOS</t>
  </si>
  <si>
    <t>SUMINISTRO E INSTALACION DE TUBERIA DE PVC ALCANTARILLADO SERIE 25 DE 10" (250 MM) DE DIAMETRO,INCLUYE: ANILLOS ANGER, CARGA, FLETE AL LUGAR DE LA OBRA, DESCARGA, MANIOBRAS YACARREOS LOCALES HASTA EL SITIO EXACTO DE SU INSTALACION, BAJADO A LA ZANJA, LIMPIEZA,LUBRICACION, SU INSTALACION, PRUEBA HIDROSTATICA, EL EQUIPO, LA HERRAMIENTA Y LA MANO DE OBRA NECESARIA PARA SU COMPLETA EJECUCION.</t>
  </si>
  <si>
    <t>COLOCACION DE DESCARGA DOMICILIARIA CON TUBERIA 6"Ø S-25, Y SILLETA 10"X6" S-25, INCLUYE PLANTILLA CON MATERIAL DE BANCO, EXCAVACION EN TERRENO  TIPO "B", COLOCACION DE TUBO,  CODO 6"X90°, RELLENO CON MATERIAL PRODUCTO DE EXCAVACION,  COMPACTACION CON HUMEDAD OPTIMA Y TODO LO NECESARIO PARA SU CORRECTA EJECUCION.  (SE DEBERA DEJAR INDICADO EN EL MACHUELO DE FORMA PERMANENTE LA UBICACION EXACTA DE  LA DESCARGA DOMICILIARIA)</t>
  </si>
  <si>
    <t>POZO DE VISITA TIPO COMUN, HASTA 2.00 m DE PROFUNDIDAD, DE 0.60 A 1.20 m DE DIAMETRO, INCLUYE PLANTILLA DE MAMPOSTERIA DE PIEDRA BRAZA, ASENTADA CON MORTERO CEMENTO-ARENA EN PROPORCION 1:5, CON RECUBRIMIENTO DE CONCRETO F'c=150 kg/cm2 DE 8cm DE ESPESOR; MUROS DE 28 cm DE ESPESOR, DE TABIQUE ROJO RECOCIDO, ASENTADO Y JUNTEADO CON MORTERO CEMENTO-ARENA EN PROPORCION 1:3, APLANADO INTERIOR PULIDO CON MORTERO CEMENTO-ARENA EN PROPORCION 1:3, ESCALONES DE Fo. Fo., PRUEBA HIDROSTATICA, MATERIALES, MANO DE OBRA, EQUIPO Y HERRAMIENTA NECESARIA PARA SU COMPLETA EJECUCION. INCLUYE EXCAVACIONES, RELLENOS,  JUEGO DE BROCAL Y TAPA DE CONCRETO.</t>
  </si>
  <si>
    <t>CARGA Y ACARREO DE MATERIAL,  FUERA DE LA OBRA AL PRIMER KILOMETRO DE DISTANCIA</t>
  </si>
  <si>
    <t>LIMPIEZA DE AREAS DE TRABAJO Y CIRCULACION DURANTE LA EJECUCION Y AL FINAL DE LOS TRABAJOS,  INCLUYENDO EL RETIRO DEL MATERIAL SOBRANTE PRODUCTO DE EXCAVACIONES Y/O CORTES  FUERA DE LA OBRA, LAS VECES QUE SE REQUIERA.</t>
  </si>
  <si>
    <t>DEMOLICION  DE BANQUETAS POR MEDIOS MECANICOS,  INCLUYE ACARREO DE MATERIAL (PRIMER KM DE DISTANCIA)</t>
  </si>
  <si>
    <t>RELLENO CON MATERIAL  DE BANCO COMPACTADO CON EQUIPO MECANICO LIGERO AL 90 % PROCTOR, EN CAPAS DE 20cm, INCLUYE: SUMINISTRO, ACARREO Y SELECCIÓN DEL MATERIAL DE RELLENO, LA ADICIÓN DEL AGUA NECESARIA, MANO DE OBRA Y HERRAMIENTA.</t>
  </si>
  <si>
    <t>SUMINISTRO DE REGISTRO PREFABRICADO  CON MARCO GALVANIZADO PARA LUMINARIA DE  ALUMBRADO PUBLICO  CON MEDIDAS DE 30X30X40 CM.</t>
  </si>
  <si>
    <t>SUMINISTRO DE POLIDUCTO NARANJA  DE 1.5" PARA  ALUMBRADO PUBLICO</t>
  </si>
  <si>
    <t>SUMINISTRO Y COLOCACION DE TUBERIA HIDRAULICA  DE 2" RD26 PARA RED DE AGUA POTABLE</t>
  </si>
  <si>
    <t>SUMINISTRO Y COLOCACION DE  TOMAS  DOMICILIARIAS PARA TUBERIA DE 2", INCLUYE MATERIAL, Y MANO DE OBRA.</t>
  </si>
  <si>
    <t>CARGA CON MAQUINA A CAMION,Y ACARREO DE MATEIAL FUERA DE LA OBRA DEL MATERIAL SOBRANTE PRODUCTO DE EXCAVACIONES, CORTES, ETC. INCLUYE: LA MAQUINARIA, EL CAMION INACTIVO DURANTE LA CARGA Y LAS MANIOBRAS LOCALES. 1ER KM</t>
  </si>
  <si>
    <t>SUMINISTRO Y COLOCACION DE CRUCERO DE PIEZAS ESPECIALES PARA CONEXION DE AGUA. INCLUYE: VALVULA, PIEZAS DE FOFO. Y DE PVC, ACARREOS LOCALES E INSTALACION Y TODO LO NECESARIO PARA SU CORRECTA EJECUCION.</t>
  </si>
  <si>
    <t>PAVIMENTO CONCRETO HIDRAULICO</t>
  </si>
  <si>
    <t>M2</t>
  </si>
  <si>
    <t>M3</t>
  </si>
  <si>
    <t>M</t>
  </si>
  <si>
    <t>EXCAVACION CON MEDIOS MANUALAES EN CEPAS EN TERRENO TIPO "B" DE 0.00 A .6 M DE PROFUNDIDAD, PARA TUBO DE 02" CON EQUIPO MECANICO , MEDIDO COMPACTO INCLUYE COLOCACION DE MATERIAL A UN COSTADO DE LA CEPA AFINE DE PISO Y TALUD.</t>
  </si>
  <si>
    <t>ENCAMADO DE 10 CM DE ESPESOR Y ACOSTILLADO DE TUBERIA CON MATERIAL DE BANCO DE 20 CM SOBRE NIVEL DEL LOMO CON MATERIAL DE BANCO (TEPETATE),  COMPACTADO AL 90% (EL V.R.S MINIMO DEBE SER AL 90% ) P.V.S.M EN CAPAS DE 20 CM. EL CONCEPTO INCLUYE: SUMINISTRO, ACARREO,  SU TRASPALEO AL FONDO DE LA CEPA, LA INCORPORACIÓN DE AGUA Y SU HOMOGENEIZACIÓN CON LA HUMEDAD OPTIMA.</t>
  </si>
  <si>
    <t>CONSTRUCCIÒN DE CAJA DE VÀLVULAS  DE 0.50 X 0.50 M. HECHA A BASE SE TABIQUE JUNTEADA CON MORTERO CEMENTO-ARENA PROPORCION 1:3 INCLUYE  TAPA DE PLASTICO Y CONTRAMARCO,  INCLUYE MATERIALES, MANO DE OBRA Y TODO LO NECESARIO PARA SU CORRECTA EJECUCION.</t>
  </si>
  <si>
    <t>SIOP-029</t>
  </si>
  <si>
    <t>SIOP-030</t>
  </si>
  <si>
    <t>SIOP-031</t>
  </si>
  <si>
    <t>SIOP-032</t>
  </si>
  <si>
    <t>SIOP-033</t>
  </si>
  <si>
    <t>RELLENO CON MATERIAL PRODUCTO DE EXCAVACION COMPACTADO CON EQUIPO MECANICO LIGERO AL 90 % PROCTOR, EN CAPAS DE 20cm, INCLUYE: SUMINISTRO, ACARREO Y SELECCIÓN DEL MATERIAL DE RELLENO, LA ADICIÓN DEL AGUA NECESARIA, MANO DE OBRA Y HERRAMIENTA.RELLENO DE CEPAS CON MATERIAL  PRODUCTO DE LA EXCAVACION, (EL 30 % DEL RELLENO TOTAL) COMPACTADO AL 90% P.V.M.S EN CAPAS DE 20CM, INCLUYE: SELECCION DE MATERIAL, TRASPALEO Y AGUA.</t>
  </si>
  <si>
    <t>DEMOLICION Y CORTE POR MEDIOS MEDIOS MECANICOS DE ASFALTO Y/O EMPEDRADO CON UN ESPESOR 35 CM, INCLUYE ACARREO DE MATERIAL (PRIMER KM DE DISTANCIA)</t>
  </si>
  <si>
    <t>TRAZO Y NIVELACIÓN ESTABLECIENDO REFERENCIAS CON MOJONERAS, ESTACAS Y MANO DE OBRA CALIFICADA DURANTE EL TRABAJO CON APARATO TOPOGRÁFICOS INCLUYE: TODOS LOS MATERIALES NECESARIOS PARA LA EJECUCIÓN DE LOS TRABAJOS</t>
  </si>
  <si>
    <t>SUMINISTRO Y CONSTRUCCION DE BASE HIDRAULICA GRANULAR DE 20 CM DE ESPESOR PREMEZCLADA  EN PLANTA QUE CUMPLA CON LA NORMA VIGENTE DE SCT,  INCLUYE MATERIALES, TENDIDO Y COMPACTACION AL 100% Y PRUEBAS DE LABORATORIO</t>
  </si>
  <si>
    <t>CONSTRUCCIÓN DE LOSAS DE CONCRETO F´C= 300KG/CM2 MR 45  GRAVA DE 1 1/2" DE 18 CM DE ESPESOR  INCLUYE: CIMBRADO, DESCIMBRADO CURADO, VIBRADO, CORTE DE LOSA A 1/3 DE SU ESPESOR EN LOSAS DE 3X3 Y CALAFATEO CON MATERIAL AHULANTE O SIMILAR, Y  ACARREO DE LOS MATERIALES AL SITIO DE SU UTILIZACIÓN, MATERIALES Y MANO DE OBRA NECESARIOS PARA LA CORRECTA EJECUCION DE LOS TRABAJOS</t>
  </si>
  <si>
    <t>Pavimentación con concreto hidráulico en las calles Niños Héroes, en la localidad de Matatlán; Rio Nilo y La Laja en la cabecera municipal, municipio de Zapotlanejo, Jalisco.</t>
  </si>
  <si>
    <t>CONSTRUCCIÓN DE MACHUELO INTEGRAL TIPO "L"DE CONCRETO HIDRÁULICO PREMEZCLADO DE 200 KG/CM2  CON SECCIÓN DE 15 X 36 X 45 CM.  INCLUYE: CIMBRA, DESCIMBRA VIBRADO,CURADO CON CURACRETO,SELLADO CON MATERIAL AHULADO Y  ACARREO DE LOS MATERIALES AL SITIO DE SU UTILIZACION.  (SE DEBERA DEJAR INDICADO EN EL MACHUELO DE FORMA PERMANENTE LA UBICACION EXACTA DE  LA DESCARGA DOMICILIARIA)</t>
  </si>
  <si>
    <t>SUMINISTRO Y COLOCACION DE CRUCERO DE PIEZAS ESPECIALES SIN VALVULAS PARA CONEXION DE AGUA. INCLUYE: VALVULA, PIEZAS DE FOFO. Y DE PVC, ACARREOS LOCALES E INSTALACION Y TODO LO NECESARIO PARA SU CORRECTA EJECUCION.</t>
  </si>
  <si>
    <t>EXCAVACION CON MEDIOS MECANICOS  EN CEPAS EN TERRENO TIPO "B" DE 0.00 A 2.00 M DE PROFUNDIDAD, PARA TUBO DE 10" CON EQUIPO MECANICO , MEDIDO COMPACTO INCLUYE COLOCACION DE MATERIAL A UN COSTADO DE LA CEPA AFINE DE PISO Y TALUD.</t>
  </si>
  <si>
    <t>CONSTRUCCION DE REGISTRO CIEGO EN BANQUETA DE 0.40X0.40X0.50 M. A BASE DE LADRILLO DE LAMA ASENTADO CON MORTERO CEMENTO-ARENA PROP.  1:3, APLANADO Y PULIDO  PARA CONEXION DE DESCARGA DOMICILIARIA NUEVA, INCLUYE  TAPA DE FO.FO DE 30CMØ, MATERIAL Y MANO DE OBRA.</t>
  </si>
  <si>
    <t>MEJORAMIENTO DE TERRENO NATURAL CON ESPESOR DE 20 CM A BASE DE EQUIPÓ MECÁNICO 5% DE CAL MEZCLADO CON HUMEDAD OPTIMA Y COMPACTADO AL 90% DE SU P.V.S.M  TRABAJO TERMINADO.</t>
  </si>
  <si>
    <t>CONSTRUCCION DE BANQUETA DE 8 CM DE ESPESOR CON CONCRETO F'C=150 KG/CM2 Y CUADROS MAXIMOS DE 1.50 X 1.50 M.,  ACABADO ESCOBILLADO COLOR  ROJO OXIDO, INCLUYE MATERIALES, MANO DE OBRA Y TODO LO NECESARIO PARA SU CORRECTA EJECUCION.</t>
  </si>
  <si>
    <t>CONSTRUCCIÒN DE CAJA DE VÀLVULAS  DE 1.00 X 1.00 M. A BASE DE TABIQUE JUNTEADO CON MORTERO CEMENTO- ARENA PROP. 1:3,  CON MARCO DE FE. C-4" SENCILLO DE 1.20 DE LONGITUD Y TAPA DE FO.FO DE 110KG (PARA TRAFICO PESADO)  INCLUYE ACARREO DE MATERIALES AL SITIO DE SU UTILIZACION MATERIALES, MANO DE OBRA Y  TODO LO NECESARIO PARA SU CORRECTA EJECUSION.</t>
  </si>
  <si>
    <t>SIOP-E-ICAR-OB-CSS-129-2019</t>
  </si>
  <si>
    <t>A01</t>
  </si>
  <si>
    <t>A02</t>
  </si>
  <si>
    <t>A03</t>
  </si>
  <si>
    <t>A04</t>
  </si>
  <si>
    <t>A05</t>
  </si>
  <si>
    <t>B01</t>
  </si>
  <si>
    <t>B02</t>
  </si>
  <si>
    <t>B03</t>
  </si>
  <si>
    <t>B04</t>
  </si>
  <si>
    <t>B05</t>
  </si>
  <si>
    <t>C01</t>
  </si>
  <si>
    <t>C02</t>
  </si>
  <si>
    <t>C03</t>
  </si>
  <si>
    <t>C04</t>
  </si>
  <si>
    <t>C05</t>
  </si>
  <si>
    <t>SIOP-034</t>
  </si>
  <si>
    <t>SIOP-035</t>
  </si>
  <si>
    <t>SIOP-036</t>
  </si>
  <si>
    <t>SIOP-037</t>
  </si>
  <si>
    <t>SIOP-038</t>
  </si>
  <si>
    <t>SIOP-039</t>
  </si>
  <si>
    <t>SIOP-040</t>
  </si>
  <si>
    <t>SIOP-041</t>
  </si>
  <si>
    <t>SIOP-042</t>
  </si>
  <si>
    <t>SIOP-043</t>
  </si>
  <si>
    <t>SIOP-044</t>
  </si>
  <si>
    <t>SIOP-045</t>
  </si>
  <si>
    <t>SIOP-046</t>
  </si>
  <si>
    <t>SIOP-047</t>
  </si>
  <si>
    <t>SIOP-048</t>
  </si>
  <si>
    <t>SIOP-049</t>
  </si>
  <si>
    <t>SIOP-050</t>
  </si>
  <si>
    <t>SIOP-051</t>
  </si>
  <si>
    <t>SIOP-052</t>
  </si>
  <si>
    <t>SIOP-053</t>
  </si>
  <si>
    <t>SIOP-054</t>
  </si>
  <si>
    <t>SIOP-055</t>
  </si>
  <si>
    <t>SIOP-056</t>
  </si>
  <si>
    <t>SIOP-057</t>
  </si>
  <si>
    <t>SIOP-058</t>
  </si>
  <si>
    <t>SIOP-059</t>
  </si>
  <si>
    <t>SIOP-060</t>
  </si>
  <si>
    <t>SIOP-061</t>
  </si>
  <si>
    <t>SIOP-062</t>
  </si>
  <si>
    <t>SIOP-063</t>
  </si>
  <si>
    <t>SIOP-064</t>
  </si>
  <si>
    <t>SIOP-065</t>
  </si>
  <si>
    <t>SIOP-066</t>
  </si>
  <si>
    <t>SIOP-067</t>
  </si>
  <si>
    <t>SIOP-068</t>
  </si>
  <si>
    <t>SIOP-069</t>
  </si>
  <si>
    <t>SIOP-070</t>
  </si>
  <si>
    <t>SIOP-071</t>
  </si>
  <si>
    <t>SIOP-072</t>
  </si>
  <si>
    <t>SIOP-073</t>
  </si>
  <si>
    <t>SIOP-074</t>
  </si>
  <si>
    <t>SIOP-075</t>
  </si>
  <si>
    <t>SIOP-076</t>
  </si>
  <si>
    <t>SIOP-077</t>
  </si>
  <si>
    <t>SIOP-078</t>
  </si>
  <si>
    <t>SIOP-079</t>
  </si>
  <si>
    <t>SIOP-080</t>
  </si>
  <si>
    <t>SIOP-081</t>
  </si>
  <si>
    <t>SIOP-082</t>
  </si>
  <si>
    <t>SIOP-083</t>
  </si>
  <si>
    <t>SIOP-084</t>
  </si>
  <si>
    <t>SIOP-085</t>
  </si>
  <si>
    <t>SIOP-086</t>
  </si>
  <si>
    <t>SIOP-087</t>
  </si>
  <si>
    <t>SIOP-088</t>
  </si>
  <si>
    <t>SIOP-089</t>
  </si>
  <si>
    <t>SIOP-090</t>
  </si>
  <si>
    <t>SIOP-091</t>
  </si>
  <si>
    <t>SIOP-092</t>
  </si>
  <si>
    <t>SIOP-093</t>
  </si>
  <si>
    <t>SIOP-094</t>
  </si>
  <si>
    <t>SIOP-095</t>
  </si>
  <si>
    <t>SIOP-096</t>
  </si>
  <si>
    <t>SIOP-097</t>
  </si>
  <si>
    <t>SIOP-098</t>
  </si>
  <si>
    <t>SIOP-099</t>
  </si>
  <si>
    <t>SIOP-100</t>
  </si>
  <si>
    <t>SIOP-101</t>
  </si>
  <si>
    <t>SIOP-102</t>
  </si>
  <si>
    <t>SIOP-103</t>
  </si>
  <si>
    <t>PAVIMENTACION CON CONCRETO HIDRAULICO  EN LA CALLE NIÑOS HEROES, KM 0+000 AL 0+244.38  EN LA LOCALIDAD DE MATATLAN, ZAPOTLANEJO JALISCO</t>
  </si>
  <si>
    <t xml:space="preserve">PAVIMENTACION CON CONCRETO HIDRAULICO EN LA CALLE RIO NILO DEL KM 0+000 AL 0+135.69 MUNICIPIO DE ZAPOTLANEJO JALISCO  </t>
  </si>
  <si>
    <t>EXCAVACION CON MEDIOS MECANICOS  EN CEPAS EN TERRENO TIPO "B" DE 0.00 A 2.00 MTS DE PROFUNDIDAD, PARA TUBO DE 10" CON EQUIPO MECANICO , MEDIDO COMPACTO INCLUYE COLOCACION DE MATERIAL A UN COSTADO DE LA CEPA AFINE DE PISO Y TALUD.</t>
  </si>
  <si>
    <t>CONSTRUCCION DE REGISTRO CIEGO EN BANQUETA DE 0.40X0.40X0.50 A BASE DE LADRILLO DE LAMA ASENTADO CON MORTERO CEMENTO-ARENA PROP.  1:3, APLANADO Y PULIDO  PARA CONEXION DE DESCARGA DOMICILIARIA NUEVA, INCLUYE  TAPA DE FO.FO DE 30CMØ, MATERIAL Y MANO DE OBRA.</t>
  </si>
  <si>
    <t>CONSTRUCCIÓN DE MACHUELO INTEGRAL TIPO "L"DE CONCRETO HIDRÁULICO PREMEZCLADO DE 200 KG/CM2  CON SECCIÓN DE 15 X 35 X 45 CM.  INCLUYE: CIMBRA, DESCIMBRA VIBRADO,CURADO CON CURACRETO,SELLADO CON MATERIAL AHULADO Y  ACARREO DE LOS MATERIALES AL SITIO DE SU UTILIZACION.  (SE DEBERA DEJAR INDICADO EN EL MACHUELO DE FORMA PERMANENTE LA UBICACION EXACTA DE  LA DESCARGA DOMICILIARIA)</t>
  </si>
  <si>
    <t>CONSTRUCCION DE BANQUETA DE8 CM DE ESPESOR CON CONCRETO F'C=150 KG/CM2 Y CUADROS MAXIMOS DE 1.50 X 1.50,  ACABADO ESCOBILLADO COLOR  ROJO OXIDO, INCLUYE MATERIALES, MANO DE OBRA Y TODO LO NECESARIO PARA SU CORRECTA EJECUCION.</t>
  </si>
  <si>
    <t>SUMINISTRO Y COLOCACION DE CABLE DE ALUMINIO 2+1 CAL 6 AWG SUBTERRANEO</t>
  </si>
  <si>
    <t>SUMINISTRO Y COLOCACION DE POLIDUCTO CORRUGADO MCA POLIFLEX DE 0.75"</t>
  </si>
  <si>
    <t>EXCAVACION CON MEDIOS MANUALAES EN CEPAS EN TERRENO TIPO "B" DE 0.00 A .6 MTS DE PROFUNDIDAD, PARA TUBO DE 02" CON EQUIPO MECANICO , MEDIDO COMPACTO INCLUYE COLOCACION DE MATERIAL A UN COSTADO DE LA CEPA AFINE DE PISO Y TALUD.</t>
  </si>
  <si>
    <t>CONSTRUCCIÒN DE CAJA DE VÀLVULAS  DE 1.00 X 1.00 A BASE DE TABIQUE JUNTEADO CON MORTERO CEMENTO- ARENA PROP. 1:3,  CON MARCO DE FE. C-4" SENCILLO DE 1.20 DE LONGITUD Y TAPA DE FO.FO DE 110KG (PARA TRAFICO PESADO)  INCLUYE ACARREO DE MATERIALES AL SITIO DE SU UTILIZACION MATERIALES, MANO DE OBRA Y  TODO LO NECESARIO PARA SU CORRECTA EJECUSION.</t>
  </si>
  <si>
    <t>CONSTRUCCIÒN DE CAJA DE VÀLVULAS  DE 0.50 X 0.50 HECHA A BASE SE TABIQUE JUNTEADA CON MORTERO CEMENTO-ARENA PROPORCION 1:3 INCLUYE  TAPA DE PLASTICO Y CONTRAMARCO,  INCLUYE MATERIALES, MANO DE OBRA Y TODO LO NECESARIO PARA SU CORRECTA EJECUCION.</t>
  </si>
  <si>
    <t xml:space="preserve">PAVIMENTACION CON CONCRETO HIDRAULICO EN LA CALLE LA LAJA KM 0+000 AL 0+194.51 MUNICIPIO DE ZAPOTLANEJO JALISCO </t>
  </si>
  <si>
    <t>RELLENO DE CEPAS EN TUBERIA DE 2" CON MATERIAL  PRODUCTO DE LA EXCAVACION,  COMPACTADO AL 95% P.V.M.S EN CAPAS DE 20CM, INCLUYE: SELECCION DE MATERIAL, TRASPALEO Y AGUA.</t>
  </si>
  <si>
    <t>ENCAMADO DE10 CM DE ESPESOR Y ACOSTILLADO DE TUBERIA CON MATERIAL DE BANCO DE 20 CM SOBRE NIVEL DEL LOMO CON MATERIAL DE BANCO (TEPETATE),  COMPACTADO AL 90% (EL V.R.S MINIMO DEBE SER AL 90% ) P.V.S.M EN CAPAS DE 20 CM. EL CONCEPTO INCLUYE: SUMINISTRO, ACARREO,  SU TRASPALEO AL FONDO DE LA CEPA, LA INCORPORACIÓN DE AGUA Y SU HOMOGENEIZACIÓN CON LA HUMEDAD OPTIMA.</t>
  </si>
  <si>
    <t>CONSTRUCCIÓN DE LOSAS DE CONCRETO F´C= 300KG/CM2 MR 45  GRAVA DE 1 1/2" DE 18 CM DE ESPESOR  INCLUYE: CIMBRADO, DESCIMBRADO CURADO, VIBRADO, CORTE DE LOSA A 1/3 DE SU ESPESOR EN LOSAS DE 4X4 Y CALAFATEO CON MATERIAL AHULANTE O SIMILAR, Y  ACARREO DE LOS MATERIALES AL SITIO DE SU UTILIZACIÓN, MATERIALES Y MANO DE OBRA NECESARIOS PARA LA CORRECTA EJECUCION DE LOS TRABAJOS</t>
  </si>
  <si>
    <t>MEJORAMIENTO DE TERRENO DE TERRENO NATURAL CON ESPESOR DE 20 CM A BASE DE EQUIPÓ MECÁNICO 5% DE CAL MEZCLADO CON HUMEDAD OPTIMA Y COMPACTADO AL 90% DE SU P.V.S.M  TRABAJO TERMINADO.</t>
  </si>
  <si>
    <t>SUMINISTRO Y COLOCACION DE VARILLA COBRIZADA  PARA TIERRA FISICA  MARCA COPPERWELD  DE 1.50 M X 3/8"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</si>
</sst>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indexed="6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10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5" fillId="0" borderId="0" xfId="4" applyFont="1" applyAlignment="1">
      <alignment vertical="top"/>
    </xf>
    <xf numFmtId="0" fontId="6" fillId="0" borderId="2" xfId="1" applyFont="1" applyBorder="1" applyAlignment="1">
      <alignment horizontal="justify" vertical="top"/>
    </xf>
    <xf numFmtId="0" fontId="6" fillId="0" borderId="6" xfId="1" applyFont="1" applyBorder="1" applyAlignment="1">
      <alignment horizontal="justify" vertical="top"/>
    </xf>
    <xf numFmtId="44" fontId="2" fillId="0" borderId="0" xfId="1" applyNumberFormat="1" applyFont="1" applyFill="1" applyAlignment="1">
      <alignment vertical="top"/>
    </xf>
    <xf numFmtId="165" fontId="2" fillId="0" borderId="0" xfId="1" applyNumberFormat="1" applyFont="1" applyFill="1" applyAlignment="1">
      <alignment vertical="top"/>
    </xf>
    <xf numFmtId="0" fontId="3" fillId="0" borderId="4" xfId="1" applyFont="1" applyBorder="1" applyAlignment="1">
      <alignment vertical="top"/>
    </xf>
    <xf numFmtId="0" fontId="3" fillId="0" borderId="7" xfId="1" applyFont="1" applyBorder="1" applyAlignment="1">
      <alignment vertical="top"/>
    </xf>
    <xf numFmtId="0" fontId="3" fillId="0" borderId="1" xfId="1" applyFont="1" applyFill="1" applyBorder="1" applyAlignment="1">
      <alignment horizontal="left" vertical="top"/>
    </xf>
    <xf numFmtId="14" fontId="2" fillId="0" borderId="4" xfId="1" applyNumberFormat="1" applyFont="1" applyBorder="1" applyAlignment="1">
      <alignment horizontal="left" vertical="top"/>
    </xf>
    <xf numFmtId="14" fontId="2" fillId="0" borderId="7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vertical="top"/>
    </xf>
    <xf numFmtId="0" fontId="2" fillId="0" borderId="7" xfId="1" applyNumberFormat="1" applyFont="1" applyBorder="1" applyAlignment="1">
      <alignment horizontal="left" vertical="top"/>
    </xf>
    <xf numFmtId="14" fontId="2" fillId="0" borderId="11" xfId="1" applyNumberFormat="1" applyFont="1" applyBorder="1" applyAlignment="1">
      <alignment horizontal="left" vertical="top"/>
    </xf>
    <xf numFmtId="0" fontId="3" fillId="0" borderId="11" xfId="1" applyFont="1" applyBorder="1" applyAlignment="1">
      <alignment vertical="top"/>
    </xf>
    <xf numFmtId="0" fontId="3" fillId="0" borderId="2" xfId="1" applyFont="1" applyFill="1" applyBorder="1" applyAlignment="1">
      <alignment horizontal="left" vertical="top"/>
    </xf>
    <xf numFmtId="0" fontId="3" fillId="0" borderId="2" xfId="1" applyFont="1" applyBorder="1" applyAlignment="1">
      <alignment horizontal="center" vertical="top"/>
    </xf>
    <xf numFmtId="0" fontId="2" fillId="0" borderId="0" xfId="1" applyFont="1" applyFill="1" applyAlignment="1">
      <alignment horizontal="left" vertical="top" shrinkToFit="1"/>
    </xf>
    <xf numFmtId="4" fontId="2" fillId="0" borderId="0" xfId="1" applyNumberFormat="1" applyFont="1" applyFill="1" applyAlignment="1">
      <alignment horizontal="left" vertical="top" shrinkToFit="1"/>
    </xf>
    <xf numFmtId="0" fontId="6" fillId="0" borderId="8" xfId="1" applyFont="1" applyBorder="1" applyAlignment="1">
      <alignment horizontal="justify" vertical="top"/>
    </xf>
    <xf numFmtId="164" fontId="2" fillId="0" borderId="0" xfId="1" applyNumberFormat="1" applyFont="1" applyAlignment="1">
      <alignment horizontal="right" vertical="top"/>
    </xf>
    <xf numFmtId="165" fontId="2" fillId="0" borderId="0" xfId="3" applyNumberFormat="1" applyFont="1" applyAlignment="1">
      <alignment horizontal="right" vertical="top"/>
    </xf>
    <xf numFmtId="4" fontId="3" fillId="0" borderId="0" xfId="1" applyNumberFormat="1" applyFont="1" applyAlignment="1">
      <alignment horizontal="center" vertical="top"/>
    </xf>
    <xf numFmtId="165" fontId="3" fillId="0" borderId="0" xfId="3" applyNumberFormat="1" applyFont="1" applyAlignment="1">
      <alignment horizontal="right" vertical="top"/>
    </xf>
    <xf numFmtId="0" fontId="2" fillId="0" borderId="0" xfId="1" applyFont="1" applyFill="1" applyAlignment="1">
      <alignment horizontal="justify" vertical="top"/>
    </xf>
    <xf numFmtId="0" fontId="2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right" vertical="top"/>
    </xf>
    <xf numFmtId="165" fontId="2" fillId="0" borderId="0" xfId="3" applyNumberFormat="1" applyFont="1" applyFill="1" applyAlignment="1">
      <alignment horizontal="right" vertical="top"/>
    </xf>
    <xf numFmtId="0" fontId="7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center" vertical="top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49" fontId="2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justify" vertical="top"/>
    </xf>
    <xf numFmtId="49" fontId="9" fillId="2" borderId="12" xfId="2" applyNumberFormat="1" applyFont="1" applyFill="1" applyBorder="1" applyAlignment="1">
      <alignment horizontal="center" vertical="center"/>
    </xf>
    <xf numFmtId="49" fontId="9" fillId="2" borderId="13" xfId="2" applyNumberFormat="1" applyFont="1" applyFill="1" applyBorder="1" applyAlignment="1">
      <alignment horizontal="center" vertical="center"/>
    </xf>
    <xf numFmtId="49" fontId="9" fillId="2" borderId="13" xfId="2" applyNumberFormat="1" applyFont="1" applyFill="1" applyBorder="1" applyAlignment="1">
      <alignment horizontal="center" vertical="center" wrapText="1"/>
    </xf>
    <xf numFmtId="49" fontId="9" fillId="2" borderId="14" xfId="2" applyNumberFormat="1" applyFont="1" applyFill="1" applyBorder="1" applyAlignment="1">
      <alignment horizontal="center" vertical="center"/>
    </xf>
    <xf numFmtId="0" fontId="9" fillId="2" borderId="0" xfId="4" applyFont="1" applyFill="1" applyBorder="1" applyAlignment="1">
      <alignment horizontal="justify" vertical="top"/>
    </xf>
    <xf numFmtId="166" fontId="9" fillId="2" borderId="0" xfId="4" applyNumberFormat="1" applyFont="1" applyFill="1" applyAlignment="1">
      <alignment vertical="top"/>
    </xf>
    <xf numFmtId="0" fontId="2" fillId="0" borderId="0" xfId="1" applyFont="1" applyAlignment="1">
      <alignment horizontal="justify" vertical="top" wrapText="1"/>
    </xf>
    <xf numFmtId="0" fontId="7" fillId="0" borderId="0" xfId="1" applyFont="1" applyFill="1" applyAlignment="1">
      <alignment horizontal="left" vertical="top" shrinkToFit="1"/>
    </xf>
    <xf numFmtId="0" fontId="7" fillId="0" borderId="0" xfId="1" applyFont="1" applyFill="1" applyAlignment="1">
      <alignment horizontal="justify" vertical="top" shrinkToFit="1"/>
    </xf>
    <xf numFmtId="0" fontId="2" fillId="0" borderId="0" xfId="1" applyFont="1" applyFill="1" applyAlignment="1">
      <alignment horizontal="center" vertical="top" shrinkToFit="1"/>
    </xf>
    <xf numFmtId="4" fontId="2" fillId="0" borderId="0" xfId="1" applyNumberFormat="1" applyFont="1" applyFill="1" applyAlignment="1">
      <alignment horizontal="right" vertical="top" shrinkToFit="1"/>
    </xf>
    <xf numFmtId="165" fontId="2" fillId="0" borderId="0" xfId="3" applyNumberFormat="1" applyFont="1" applyFill="1" applyAlignment="1">
      <alignment horizontal="right" vertical="top" shrinkToFit="1"/>
    </xf>
    <xf numFmtId="165" fontId="7" fillId="0" borderId="0" xfId="5" applyNumberFormat="1" applyFont="1" applyFill="1" applyAlignment="1">
      <alignment horizontal="right" vertical="top" shrinkToFit="1"/>
    </xf>
    <xf numFmtId="0" fontId="3" fillId="3" borderId="0" xfId="1" applyFont="1" applyFill="1" applyAlignment="1">
      <alignment vertical="top"/>
    </xf>
    <xf numFmtId="0" fontId="3" fillId="3" borderId="0" xfId="1" applyFont="1" applyFill="1" applyAlignment="1">
      <alignment horizontal="center" vertical="top"/>
    </xf>
    <xf numFmtId="4" fontId="3" fillId="3" borderId="0" xfId="1" applyNumberFormat="1" applyFont="1" applyFill="1" applyAlignment="1">
      <alignment vertical="top"/>
    </xf>
    <xf numFmtId="0" fontId="11" fillId="0" borderId="0" xfId="1" applyFont="1" applyFill="1" applyAlignment="1">
      <alignment horizontal="left" vertical="top" shrinkToFit="1"/>
    </xf>
    <xf numFmtId="0" fontId="12" fillId="0" borderId="0" xfId="1" applyFont="1" applyFill="1" applyAlignment="1">
      <alignment horizontal="left" vertical="top" shrinkToFit="1"/>
    </xf>
    <xf numFmtId="0" fontId="12" fillId="0" borderId="0" xfId="1" applyFont="1" applyFill="1" applyAlignment="1">
      <alignment horizontal="justify" vertical="top" shrinkToFit="1"/>
    </xf>
    <xf numFmtId="0" fontId="11" fillId="0" borderId="0" xfId="1" applyFont="1" applyFill="1" applyAlignment="1">
      <alignment horizontal="center" vertical="top" shrinkToFit="1"/>
    </xf>
    <xf numFmtId="4" fontId="11" fillId="0" borderId="0" xfId="1" applyNumberFormat="1" applyFont="1" applyFill="1" applyAlignment="1">
      <alignment horizontal="right" vertical="top" shrinkToFit="1"/>
    </xf>
    <xf numFmtId="165" fontId="11" fillId="0" borderId="0" xfId="3" applyNumberFormat="1" applyFont="1" applyFill="1" applyAlignment="1">
      <alignment horizontal="right" vertical="top" shrinkToFit="1"/>
    </xf>
    <xf numFmtId="165" fontId="12" fillId="0" borderId="0" xfId="5" applyNumberFormat="1" applyFont="1" applyFill="1" applyAlignment="1">
      <alignment horizontal="right" vertical="top" shrinkToFit="1"/>
    </xf>
    <xf numFmtId="4" fontId="11" fillId="0" borderId="0" xfId="1" applyNumberFormat="1" applyFont="1" applyFill="1" applyAlignment="1">
      <alignment horizontal="left" vertical="top" shrinkToFit="1"/>
    </xf>
    <xf numFmtId="0" fontId="3" fillId="0" borderId="6" xfId="1" applyFont="1" applyBorder="1" applyAlignment="1">
      <alignment horizontal="center" vertical="top"/>
    </xf>
    <xf numFmtId="0" fontId="3" fillId="0" borderId="8" xfId="1" applyFont="1" applyBorder="1" applyAlignment="1">
      <alignment horizontal="center" vertical="top"/>
    </xf>
    <xf numFmtId="0" fontId="9" fillId="2" borderId="12" xfId="1" applyFont="1" applyFill="1" applyBorder="1" applyAlignment="1">
      <alignment horizontal="center" vertical="top"/>
    </xf>
    <xf numFmtId="0" fontId="9" fillId="2" borderId="13" xfId="1" applyFont="1" applyFill="1" applyBorder="1" applyAlignment="1">
      <alignment horizontal="center" vertical="top"/>
    </xf>
    <xf numFmtId="0" fontId="9" fillId="2" borderId="14" xfId="1" applyFont="1" applyFill="1" applyBorder="1" applyAlignment="1">
      <alignment horizontal="center" vertical="top"/>
    </xf>
    <xf numFmtId="0" fontId="9" fillId="2" borderId="0" xfId="4" applyNumberFormat="1" applyFont="1" applyFill="1" applyBorder="1" applyAlignment="1">
      <alignment horizontal="center" vertical="top"/>
    </xf>
    <xf numFmtId="0" fontId="9" fillId="2" borderId="0" xfId="4" applyNumberFormat="1" applyFont="1" applyFill="1" applyAlignment="1">
      <alignment horizontal="center" vertical="top"/>
    </xf>
    <xf numFmtId="0" fontId="3" fillId="0" borderId="6" xfId="1" applyFont="1" applyBorder="1" applyAlignment="1">
      <alignment horizontal="justify" vertical="top"/>
    </xf>
    <xf numFmtId="0" fontId="2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top"/>
    </xf>
    <xf numFmtId="0" fontId="2" fillId="0" borderId="6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7" xfId="1" applyFont="1" applyBorder="1" applyAlignment="1">
      <alignment horizontal="center" vertical="top"/>
    </xf>
    <xf numFmtId="14" fontId="3" fillId="0" borderId="1" xfId="1" applyNumberFormat="1" applyFont="1" applyBorder="1" applyAlignment="1">
      <alignment horizontal="right" vertical="top"/>
    </xf>
    <xf numFmtId="14" fontId="3" fillId="0" borderId="3" xfId="1" applyNumberFormat="1" applyFont="1" applyBorder="1" applyAlignment="1">
      <alignment horizontal="right" vertical="top"/>
    </xf>
    <xf numFmtId="0" fontId="2" fillId="0" borderId="6" xfId="1" applyNumberFormat="1" applyFont="1" applyBorder="1" applyAlignment="1">
      <alignment horizontal="justify" vertical="top"/>
    </xf>
    <xf numFmtId="0" fontId="2" fillId="0" borderId="8" xfId="1" applyNumberFormat="1" applyFont="1" applyBorder="1" applyAlignment="1">
      <alignment horizontal="justify" vertical="top"/>
    </xf>
    <xf numFmtId="14" fontId="3" fillId="0" borderId="5" xfId="1" applyNumberFormat="1" applyFont="1" applyBorder="1" applyAlignment="1">
      <alignment horizontal="right" vertical="top"/>
    </xf>
    <xf numFmtId="14" fontId="3" fillId="0" borderId="0" xfId="1" applyNumberFormat="1" applyFont="1" applyBorder="1" applyAlignment="1">
      <alignment horizontal="right" vertical="top"/>
    </xf>
    <xf numFmtId="14" fontId="3" fillId="0" borderId="9" xfId="1" applyNumberFormat="1" applyFont="1" applyBorder="1" applyAlignment="1">
      <alignment horizontal="right" vertical="top"/>
    </xf>
    <xf numFmtId="14" fontId="3" fillId="0" borderId="10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center" vertical="top"/>
    </xf>
    <xf numFmtId="0" fontId="2" fillId="0" borderId="6" xfId="1" applyNumberFormat="1" applyFont="1" applyBorder="1" applyAlignment="1">
      <alignment horizontal="left" vertical="top"/>
    </xf>
    <xf numFmtId="0" fontId="2" fillId="0" borderId="8" xfId="1" applyNumberFormat="1" applyFont="1" applyBorder="1" applyAlignment="1">
      <alignment horizontal="left" vertical="top"/>
    </xf>
    <xf numFmtId="0" fontId="2" fillId="0" borderId="9" xfId="1" applyFont="1" applyBorder="1" applyAlignment="1">
      <alignment horizontal="center" vertical="top"/>
    </xf>
    <xf numFmtId="0" fontId="2" fillId="0" borderId="10" xfId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2" fontId="11" fillId="0" borderId="0" xfId="1" applyNumberFormat="1" applyFont="1" applyFill="1" applyAlignment="1">
      <alignment horizontal="right" vertical="top" shrinkToFit="1"/>
    </xf>
    <xf numFmtId="2" fontId="2" fillId="0" borderId="0" xfId="1" applyNumberFormat="1" applyFont="1" applyAlignment="1">
      <alignment horizontal="right" vertical="top"/>
    </xf>
    <xf numFmtId="2" fontId="2" fillId="0" borderId="0" xfId="1" applyNumberFormat="1" applyFont="1" applyFill="1" applyAlignment="1">
      <alignment horizontal="right" vertical="top"/>
    </xf>
    <xf numFmtId="2" fontId="2" fillId="0" borderId="0" xfId="1" applyNumberFormat="1" applyFont="1" applyFill="1" applyAlignment="1">
      <alignment horizontal="right" vertical="top" shrinkToFit="1"/>
    </xf>
    <xf numFmtId="2" fontId="3" fillId="0" borderId="0" xfId="1" applyNumberFormat="1" applyFont="1" applyAlignment="1">
      <alignment horizontal="left" vertical="top" shrinkToFit="1"/>
    </xf>
  </cellXfs>
  <cellStyles count="6">
    <cellStyle name="Moneda" xfId="5" builtinId="4"/>
    <cellStyle name="Moneda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colors>
    <mruColors>
      <color rgb="FF33CC33"/>
      <color rgb="FF008000"/>
      <color rgb="FF009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262552</xdr:colOff>
      <xdr:row>4</xdr:row>
      <xdr:rowOff>130631</xdr:rowOff>
    </xdr:from>
    <xdr:to>
      <xdr:col>1</xdr:col>
      <xdr:colOff>1366892</xdr:colOff>
      <xdr:row>8</xdr:row>
      <xdr:rowOff>192633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942A209-4D16-4574-AE19-D331D116C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402" y="940256"/>
          <a:ext cx="1104340" cy="928777"/>
        </a:xfrm>
        <a:prstGeom prst="rect">
          <a:avLst/>
        </a:prstGeom>
      </xdr:spPr>
    </xdr:pic>
    <xdr:clientData/>
  </xdr:twoCellAnchor>
  <xdr:twoCellAnchor>
    <xdr:from>
      <xdr:col>6</xdr:col>
      <xdr:colOff>1444296</xdr:colOff>
      <xdr:row>4</xdr:row>
      <xdr:rowOff>213635</xdr:rowOff>
    </xdr:from>
    <xdr:to>
      <xdr:col>7</xdr:col>
      <xdr:colOff>1447210</xdr:colOff>
      <xdr:row>5</xdr:row>
      <xdr:rowOff>206456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47A73678-DB79-4B13-AB27-66514F0A7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7846" y="1023260"/>
          <a:ext cx="1450714" cy="230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0"/>
  <sheetViews>
    <sheetView showGridLines="0" showZeros="0" tabSelected="1" view="pageBreakPreview" zoomScaleNormal="70" zoomScaleSheetLayoutView="100" workbookViewId="0">
      <selection activeCell="D3" sqref="D3:G6"/>
    </sheetView>
  </sheetViews>
  <sheetFormatPr baseColWidth="10" defaultColWidth="9.140625" defaultRowHeight="12.75" x14ac:dyDescent="0.25"/>
  <cols>
    <col min="1" max="1" width="4.85546875" style="1" customWidth="1"/>
    <col min="2" max="2" width="23.5703125" style="1" customWidth="1"/>
    <col min="3" max="3" width="74.42578125" style="1" customWidth="1"/>
    <col min="4" max="4" width="13.140625" style="1" customWidth="1"/>
    <col min="5" max="5" width="11" style="1" customWidth="1"/>
    <col min="6" max="6" width="13.28515625" style="1" customWidth="1"/>
    <col min="7" max="7" width="21.7109375" style="1" customWidth="1"/>
    <col min="8" max="8" width="22.42578125" style="1" customWidth="1"/>
    <col min="9" max="9" width="24.85546875" style="1" bestFit="1" customWidth="1"/>
    <col min="10" max="10" width="10.42578125" style="1" bestFit="1" customWidth="1"/>
    <col min="11" max="16384" width="9.140625" style="1"/>
  </cols>
  <sheetData>
    <row r="1" spans="2:8" ht="13.5" thickBot="1" x14ac:dyDescent="0.3"/>
    <row r="2" spans="2:8" ht="18.75" x14ac:dyDescent="0.25">
      <c r="B2" s="69"/>
      <c r="C2" s="5" t="s">
        <v>18</v>
      </c>
      <c r="D2" s="73" t="s">
        <v>23</v>
      </c>
      <c r="E2" s="73"/>
      <c r="F2" s="73"/>
      <c r="G2" s="74"/>
      <c r="H2" s="9"/>
    </row>
    <row r="3" spans="2:8" ht="18.75" x14ac:dyDescent="0.25">
      <c r="B3" s="70"/>
      <c r="C3" s="6" t="s">
        <v>19</v>
      </c>
      <c r="D3" s="75" t="s">
        <v>100</v>
      </c>
      <c r="E3" s="75"/>
      <c r="F3" s="75"/>
      <c r="G3" s="76"/>
      <c r="H3" s="10"/>
    </row>
    <row r="4" spans="2:8" x14ac:dyDescent="0.25">
      <c r="B4" s="70"/>
      <c r="C4" s="68" t="s">
        <v>20</v>
      </c>
      <c r="D4" s="75"/>
      <c r="E4" s="75"/>
      <c r="F4" s="75"/>
      <c r="G4" s="76"/>
      <c r="H4" s="10"/>
    </row>
    <row r="5" spans="2:8" ht="18.75" customHeight="1" x14ac:dyDescent="0.25">
      <c r="B5" s="70"/>
      <c r="C5" s="68"/>
      <c r="D5" s="75"/>
      <c r="E5" s="75"/>
      <c r="F5" s="75"/>
      <c r="G5" s="76"/>
      <c r="H5" s="10"/>
    </row>
    <row r="6" spans="2:8" ht="19.5" thickBot="1" x14ac:dyDescent="0.3">
      <c r="B6" s="70"/>
      <c r="C6" s="22"/>
      <c r="D6" s="75"/>
      <c r="E6" s="75"/>
      <c r="F6" s="75"/>
      <c r="G6" s="76"/>
      <c r="H6" s="10"/>
    </row>
    <row r="7" spans="2:8" x14ac:dyDescent="0.25">
      <c r="B7" s="71"/>
      <c r="C7" s="11" t="s">
        <v>0</v>
      </c>
      <c r="D7" s="77" t="s">
        <v>1</v>
      </c>
      <c r="E7" s="78"/>
      <c r="F7" s="78"/>
      <c r="G7" s="12"/>
      <c r="H7" s="10"/>
    </row>
    <row r="8" spans="2:8" ht="17.25" customHeight="1" x14ac:dyDescent="0.25">
      <c r="B8" s="71"/>
      <c r="C8" s="79" t="s">
        <v>92</v>
      </c>
      <c r="D8" s="81" t="s">
        <v>2</v>
      </c>
      <c r="E8" s="82"/>
      <c r="F8" s="82"/>
      <c r="G8" s="13"/>
      <c r="H8" s="10"/>
    </row>
    <row r="9" spans="2:8" ht="17.25" customHeight="1" x14ac:dyDescent="0.25">
      <c r="B9" s="71"/>
      <c r="C9" s="79"/>
      <c r="D9" s="14"/>
      <c r="E9" s="82" t="s">
        <v>3</v>
      </c>
      <c r="F9" s="82"/>
      <c r="G9" s="15"/>
      <c r="H9" s="10"/>
    </row>
    <row r="10" spans="2:8" ht="17.25" customHeight="1" thickBot="1" x14ac:dyDescent="0.3">
      <c r="B10" s="71"/>
      <c r="C10" s="80"/>
      <c r="D10" s="83" t="s">
        <v>22</v>
      </c>
      <c r="E10" s="84"/>
      <c r="F10" s="84"/>
      <c r="G10" s="16"/>
      <c r="H10" s="17"/>
    </row>
    <row r="11" spans="2:8" x14ac:dyDescent="0.25">
      <c r="B11" s="71"/>
      <c r="C11" s="18" t="s">
        <v>4</v>
      </c>
      <c r="D11" s="85" t="s">
        <v>5</v>
      </c>
      <c r="E11" s="73"/>
      <c r="F11" s="73"/>
      <c r="G11" s="74"/>
      <c r="H11" s="19" t="s">
        <v>6</v>
      </c>
    </row>
    <row r="12" spans="2:8" x14ac:dyDescent="0.25">
      <c r="B12" s="71"/>
      <c r="C12" s="86"/>
      <c r="D12" s="70">
        <v>0</v>
      </c>
      <c r="E12" s="75"/>
      <c r="F12" s="75"/>
      <c r="G12" s="76"/>
      <c r="H12" s="61"/>
    </row>
    <row r="13" spans="2:8" ht="13.5" thickBot="1" x14ac:dyDescent="0.3">
      <c r="B13" s="72"/>
      <c r="C13" s="87"/>
      <c r="D13" s="88"/>
      <c r="E13" s="89"/>
      <c r="F13" s="89"/>
      <c r="G13" s="90"/>
      <c r="H13" s="62"/>
    </row>
    <row r="14" spans="2:8" ht="13.5" thickBot="1" x14ac:dyDescent="0.3"/>
    <row r="15" spans="2:8" ht="13.5" thickBot="1" x14ac:dyDescent="0.3">
      <c r="B15" s="63" t="s">
        <v>21</v>
      </c>
      <c r="C15" s="64"/>
      <c r="D15" s="64"/>
      <c r="E15" s="64"/>
      <c r="F15" s="64"/>
      <c r="G15" s="64"/>
      <c r="H15" s="65"/>
    </row>
    <row r="16" spans="2:8" s="2" customFormat="1" ht="13.5" thickBot="1" x14ac:dyDescent="0.3">
      <c r="B16" s="3"/>
      <c r="C16" s="3"/>
      <c r="D16" s="3"/>
      <c r="E16" s="3"/>
      <c r="F16" s="3"/>
      <c r="G16" s="3"/>
      <c r="H16" s="3"/>
    </row>
    <row r="17" spans="2:9" ht="26.25" thickBot="1" x14ac:dyDescent="0.3">
      <c r="B17" s="37" t="s">
        <v>7</v>
      </c>
      <c r="C17" s="38" t="s">
        <v>8</v>
      </c>
      <c r="D17" s="38" t="s">
        <v>9</v>
      </c>
      <c r="E17" s="38" t="s">
        <v>10</v>
      </c>
      <c r="F17" s="39" t="s">
        <v>11</v>
      </c>
      <c r="G17" s="39" t="s">
        <v>12</v>
      </c>
      <c r="H17" s="40" t="s">
        <v>13</v>
      </c>
    </row>
    <row r="18" spans="2:9" ht="25.5" x14ac:dyDescent="0.25">
      <c r="B18" s="35"/>
      <c r="C18" s="36" t="str">
        <f>C8</f>
        <v>Pavimentación con concreto hidráulico en las calles Niños Héroes, en la localidad de Matatlán; Rio Nilo y La Laja en la cabecera municipal, municipio de Zapotlanejo, Jalisco.</v>
      </c>
      <c r="D18" s="33"/>
      <c r="E18" s="23"/>
      <c r="F18" s="24"/>
      <c r="G18" s="25"/>
      <c r="H18" s="26"/>
    </row>
    <row r="19" spans="2:9" s="20" customFormat="1" ht="25.5" x14ac:dyDescent="0.25">
      <c r="B19" s="44" t="s">
        <v>25</v>
      </c>
      <c r="C19" s="45" t="s">
        <v>186</v>
      </c>
      <c r="D19" s="46"/>
      <c r="E19" s="47"/>
      <c r="F19" s="48"/>
      <c r="G19" s="48"/>
      <c r="H19" s="49">
        <f>+H20+H31+H39+H44+H47</f>
        <v>0</v>
      </c>
      <c r="I19" s="21"/>
    </row>
    <row r="20" spans="2:9" s="53" customFormat="1" x14ac:dyDescent="0.25">
      <c r="B20" s="54" t="s">
        <v>101</v>
      </c>
      <c r="C20" s="55" t="s">
        <v>26</v>
      </c>
      <c r="D20" s="56"/>
      <c r="E20" s="91"/>
      <c r="F20" s="58"/>
      <c r="G20" s="58"/>
      <c r="H20" s="59">
        <f>SUM(H21:H30)</f>
        <v>0</v>
      </c>
      <c r="I20" s="60"/>
    </row>
    <row r="21" spans="2:9" ht="56.25" customHeight="1" x14ac:dyDescent="0.25">
      <c r="B21" s="35" t="s">
        <v>24</v>
      </c>
      <c r="C21" s="43" t="s">
        <v>61</v>
      </c>
      <c r="D21" s="33" t="s">
        <v>76</v>
      </c>
      <c r="E21" s="92">
        <v>245.25</v>
      </c>
      <c r="F21" s="24"/>
      <c r="G21" s="25"/>
      <c r="H21" s="24">
        <f>+ROUND(F21*E21,2)</f>
        <v>0</v>
      </c>
      <c r="I21" s="95"/>
    </row>
    <row r="22" spans="2:9" s="2" customFormat="1" ht="45" customHeight="1" x14ac:dyDescent="0.25">
      <c r="B22" s="35" t="s">
        <v>28</v>
      </c>
      <c r="C22" s="27" t="s">
        <v>95</v>
      </c>
      <c r="D22" s="34" t="s">
        <v>77</v>
      </c>
      <c r="E22" s="93">
        <v>257.51</v>
      </c>
      <c r="F22" s="30"/>
      <c r="G22" s="31"/>
      <c r="H22" s="24">
        <f t="shared" ref="H22:H57" si="0">+ROUND(F22*E22,2)</f>
        <v>0</v>
      </c>
      <c r="I22" s="95"/>
    </row>
    <row r="23" spans="2:9" s="20" customFormat="1" ht="63.75" x14ac:dyDescent="0.25">
      <c r="B23" s="35" t="s">
        <v>29</v>
      </c>
      <c r="C23" s="27" t="s">
        <v>80</v>
      </c>
      <c r="D23" s="34" t="s">
        <v>77</v>
      </c>
      <c r="E23" s="93">
        <v>82.38</v>
      </c>
      <c r="F23" s="30"/>
      <c r="G23" s="32"/>
      <c r="H23" s="24">
        <f t="shared" si="0"/>
        <v>0</v>
      </c>
      <c r="I23" s="95"/>
    </row>
    <row r="24" spans="2:9" s="2" customFormat="1" ht="63.75" x14ac:dyDescent="0.25">
      <c r="B24" s="35" t="s">
        <v>30</v>
      </c>
      <c r="C24" s="27" t="s">
        <v>62</v>
      </c>
      <c r="D24" s="34" t="s">
        <v>78</v>
      </c>
      <c r="E24" s="93">
        <v>245</v>
      </c>
      <c r="F24" s="30"/>
      <c r="G24" s="28"/>
      <c r="H24" s="24">
        <f t="shared" si="0"/>
        <v>0</v>
      </c>
      <c r="I24" s="95"/>
    </row>
    <row r="25" spans="2:9" s="2" customFormat="1" ht="76.5" x14ac:dyDescent="0.25">
      <c r="B25" s="35" t="s">
        <v>31</v>
      </c>
      <c r="C25" s="27" t="s">
        <v>87</v>
      </c>
      <c r="D25" s="34" t="s">
        <v>77</v>
      </c>
      <c r="E25" s="93">
        <v>164.32</v>
      </c>
      <c r="F25" s="30"/>
      <c r="G25" s="28"/>
      <c r="H25" s="24">
        <f t="shared" si="0"/>
        <v>0</v>
      </c>
      <c r="I25" s="95"/>
    </row>
    <row r="26" spans="2:9" s="2" customFormat="1" ht="76.5" x14ac:dyDescent="0.25">
      <c r="B26" s="35" t="s">
        <v>32</v>
      </c>
      <c r="C26" s="27" t="s">
        <v>63</v>
      </c>
      <c r="D26" s="34" t="s">
        <v>27</v>
      </c>
      <c r="E26" s="93">
        <v>28</v>
      </c>
      <c r="F26" s="30"/>
      <c r="G26" s="28"/>
      <c r="H26" s="24">
        <f t="shared" si="0"/>
        <v>0</v>
      </c>
      <c r="I26" s="95"/>
    </row>
    <row r="27" spans="2:9" s="2" customFormat="1" ht="51" x14ac:dyDescent="0.25">
      <c r="B27" s="35" t="s">
        <v>33</v>
      </c>
      <c r="C27" s="27" t="s">
        <v>96</v>
      </c>
      <c r="D27" s="34" t="s">
        <v>27</v>
      </c>
      <c r="E27" s="93">
        <v>28</v>
      </c>
      <c r="F27" s="30"/>
      <c r="G27" s="28"/>
      <c r="H27" s="24">
        <f t="shared" si="0"/>
        <v>0</v>
      </c>
      <c r="I27" s="95"/>
    </row>
    <row r="28" spans="2:9" s="2" customFormat="1" ht="114.75" x14ac:dyDescent="0.25">
      <c r="B28" s="35" t="s">
        <v>34</v>
      </c>
      <c r="C28" s="27" t="s">
        <v>64</v>
      </c>
      <c r="D28" s="34" t="s">
        <v>27</v>
      </c>
      <c r="E28" s="93">
        <v>6</v>
      </c>
      <c r="F28" s="30"/>
      <c r="G28" s="28"/>
      <c r="H28" s="24">
        <f t="shared" si="0"/>
        <v>0</v>
      </c>
      <c r="I28" s="95"/>
    </row>
    <row r="29" spans="2:9" s="2" customFormat="1" x14ac:dyDescent="0.25">
      <c r="B29" s="35" t="s">
        <v>35</v>
      </c>
      <c r="C29" s="27" t="s">
        <v>65</v>
      </c>
      <c r="D29" s="34" t="s">
        <v>77</v>
      </c>
      <c r="E29" s="93">
        <v>94.42</v>
      </c>
      <c r="F29" s="30"/>
      <c r="G29" s="28"/>
      <c r="H29" s="24">
        <f t="shared" si="0"/>
        <v>0</v>
      </c>
      <c r="I29" s="95"/>
    </row>
    <row r="30" spans="2:9" s="2" customFormat="1" ht="38.25" x14ac:dyDescent="0.25">
      <c r="B30" s="35" t="s">
        <v>36</v>
      </c>
      <c r="C30" s="27" t="s">
        <v>66</v>
      </c>
      <c r="D30" s="34" t="s">
        <v>76</v>
      </c>
      <c r="E30" s="93">
        <v>245.25</v>
      </c>
      <c r="F30" s="30"/>
      <c r="G30" s="28"/>
      <c r="H30" s="24">
        <f t="shared" si="0"/>
        <v>0</v>
      </c>
      <c r="I30" s="95"/>
    </row>
    <row r="31" spans="2:9" s="53" customFormat="1" x14ac:dyDescent="0.25">
      <c r="B31" s="54" t="s">
        <v>102</v>
      </c>
      <c r="C31" s="55" t="s">
        <v>75</v>
      </c>
      <c r="D31" s="56"/>
      <c r="E31" s="91">
        <v>0</v>
      </c>
      <c r="F31" s="58"/>
      <c r="G31" s="58"/>
      <c r="H31" s="59">
        <f>SUM(H32:H38)</f>
        <v>0</v>
      </c>
      <c r="I31" s="95"/>
    </row>
    <row r="32" spans="2:9" s="2" customFormat="1" ht="25.5" x14ac:dyDescent="0.25">
      <c r="B32" s="35" t="s">
        <v>43</v>
      </c>
      <c r="C32" s="27" t="s">
        <v>88</v>
      </c>
      <c r="D32" s="34" t="s">
        <v>77</v>
      </c>
      <c r="E32" s="93">
        <v>686.97</v>
      </c>
      <c r="F32" s="30"/>
      <c r="G32" s="28"/>
      <c r="H32" s="24">
        <f t="shared" si="0"/>
        <v>0</v>
      </c>
      <c r="I32" s="95"/>
    </row>
    <row r="33" spans="2:9" s="2" customFormat="1" ht="38.25" x14ac:dyDescent="0.25">
      <c r="B33" s="35" t="s">
        <v>44</v>
      </c>
      <c r="C33" s="27" t="s">
        <v>89</v>
      </c>
      <c r="D33" s="34" t="s">
        <v>76</v>
      </c>
      <c r="E33" s="93">
        <v>1807.82</v>
      </c>
      <c r="F33" s="30"/>
      <c r="G33" s="28"/>
      <c r="H33" s="24">
        <f t="shared" si="0"/>
        <v>0</v>
      </c>
      <c r="I33" s="95"/>
    </row>
    <row r="34" spans="2:9" s="2" customFormat="1" ht="38.25" x14ac:dyDescent="0.25">
      <c r="B34" s="35" t="s">
        <v>45</v>
      </c>
      <c r="C34" s="27" t="s">
        <v>97</v>
      </c>
      <c r="D34" s="34" t="s">
        <v>77</v>
      </c>
      <c r="E34" s="93">
        <v>361.56</v>
      </c>
      <c r="F34" s="30"/>
      <c r="G34" s="28"/>
      <c r="H34" s="24">
        <f t="shared" si="0"/>
        <v>0</v>
      </c>
      <c r="I34" s="95"/>
    </row>
    <row r="35" spans="2:9" s="2" customFormat="1" ht="38.25" x14ac:dyDescent="0.25">
      <c r="B35" s="35" t="s">
        <v>46</v>
      </c>
      <c r="C35" s="27" t="s">
        <v>90</v>
      </c>
      <c r="D35" s="34" t="s">
        <v>77</v>
      </c>
      <c r="E35" s="93">
        <v>361.56</v>
      </c>
      <c r="F35" s="30"/>
      <c r="G35" s="28"/>
      <c r="H35" s="24">
        <f t="shared" si="0"/>
        <v>0</v>
      </c>
      <c r="I35" s="95"/>
    </row>
    <row r="36" spans="2:9" s="2" customFormat="1" ht="63.75" x14ac:dyDescent="0.25">
      <c r="B36" s="35" t="s">
        <v>47</v>
      </c>
      <c r="C36" s="27" t="s">
        <v>93</v>
      </c>
      <c r="D36" s="34" t="s">
        <v>78</v>
      </c>
      <c r="E36" s="93">
        <v>465.17</v>
      </c>
      <c r="F36" s="30"/>
      <c r="G36" s="28"/>
      <c r="H36" s="24">
        <f t="shared" si="0"/>
        <v>0</v>
      </c>
      <c r="I36" s="95"/>
    </row>
    <row r="37" spans="2:9" s="2" customFormat="1" ht="63.75" x14ac:dyDescent="0.25">
      <c r="B37" s="35" t="s">
        <v>48</v>
      </c>
      <c r="C37" s="27" t="s">
        <v>91</v>
      </c>
      <c r="D37" s="34" t="s">
        <v>76</v>
      </c>
      <c r="E37" s="93">
        <v>1598.49</v>
      </c>
      <c r="F37" s="30"/>
      <c r="G37" s="28"/>
      <c r="H37" s="24">
        <f t="shared" si="0"/>
        <v>0</v>
      </c>
      <c r="I37" s="95"/>
    </row>
    <row r="38" spans="2:9" s="2" customFormat="1" ht="38.25" x14ac:dyDescent="0.25">
      <c r="B38" s="35" t="s">
        <v>49</v>
      </c>
      <c r="C38" s="27" t="s">
        <v>66</v>
      </c>
      <c r="D38" s="34" t="s">
        <v>76</v>
      </c>
      <c r="E38" s="93">
        <v>1807.82</v>
      </c>
      <c r="F38" s="30"/>
      <c r="G38" s="28"/>
      <c r="H38" s="24">
        <f t="shared" si="0"/>
        <v>0</v>
      </c>
      <c r="I38" s="95"/>
    </row>
    <row r="39" spans="2:9" s="53" customFormat="1" x14ac:dyDescent="0.25">
      <c r="B39" s="54" t="s">
        <v>103</v>
      </c>
      <c r="C39" s="55" t="s">
        <v>38</v>
      </c>
      <c r="D39" s="56"/>
      <c r="E39" s="91">
        <v>0</v>
      </c>
      <c r="F39" s="58"/>
      <c r="G39" s="58"/>
      <c r="H39" s="59">
        <f>SUM(H40:H43)</f>
        <v>0</v>
      </c>
      <c r="I39" s="95"/>
    </row>
    <row r="40" spans="2:9" s="2" customFormat="1" ht="25.5" x14ac:dyDescent="0.25">
      <c r="B40" s="35" t="s">
        <v>50</v>
      </c>
      <c r="C40" s="27" t="s">
        <v>67</v>
      </c>
      <c r="D40" s="34" t="s">
        <v>77</v>
      </c>
      <c r="E40" s="93">
        <v>120.68</v>
      </c>
      <c r="F40" s="30"/>
      <c r="G40" s="28"/>
      <c r="H40" s="24">
        <f t="shared" si="0"/>
        <v>0</v>
      </c>
      <c r="I40" s="95"/>
    </row>
    <row r="41" spans="2:9" s="2" customFormat="1" ht="38.25" x14ac:dyDescent="0.25">
      <c r="B41" s="35" t="s">
        <v>51</v>
      </c>
      <c r="C41" s="27" t="s">
        <v>68</v>
      </c>
      <c r="D41" s="34" t="s">
        <v>77</v>
      </c>
      <c r="E41" s="93">
        <v>70.400000000000006</v>
      </c>
      <c r="F41" s="30"/>
      <c r="G41" s="28"/>
      <c r="H41" s="24">
        <f t="shared" si="0"/>
        <v>0</v>
      </c>
      <c r="I41" s="95"/>
    </row>
    <row r="42" spans="2:9" s="2" customFormat="1" ht="38.25" x14ac:dyDescent="0.25">
      <c r="B42" s="35" t="s">
        <v>52</v>
      </c>
      <c r="C42" s="27" t="s">
        <v>98</v>
      </c>
      <c r="D42" s="34" t="s">
        <v>76</v>
      </c>
      <c r="E42" s="93">
        <v>670.45</v>
      </c>
      <c r="F42" s="30"/>
      <c r="G42" s="28"/>
      <c r="H42" s="24">
        <f t="shared" si="0"/>
        <v>0</v>
      </c>
      <c r="I42" s="95"/>
    </row>
    <row r="43" spans="2:9" s="2" customFormat="1" ht="38.25" x14ac:dyDescent="0.25">
      <c r="B43" s="35" t="s">
        <v>53</v>
      </c>
      <c r="C43" s="27" t="s">
        <v>66</v>
      </c>
      <c r="D43" s="34" t="s">
        <v>76</v>
      </c>
      <c r="E43" s="93">
        <v>670.45</v>
      </c>
      <c r="F43" s="30"/>
      <c r="G43" s="28"/>
      <c r="H43" s="24">
        <f t="shared" si="0"/>
        <v>0</v>
      </c>
      <c r="I43" s="95"/>
    </row>
    <row r="44" spans="2:9" s="53" customFormat="1" x14ac:dyDescent="0.25">
      <c r="B44" s="54" t="s">
        <v>104</v>
      </c>
      <c r="C44" s="55" t="s">
        <v>39</v>
      </c>
      <c r="D44" s="56"/>
      <c r="E44" s="91">
        <v>0</v>
      </c>
      <c r="F44" s="58"/>
      <c r="G44" s="58"/>
      <c r="H44" s="59">
        <f>SUM(H45:H46)</f>
        <v>0</v>
      </c>
      <c r="I44" s="95"/>
    </row>
    <row r="45" spans="2:9" s="2" customFormat="1" ht="25.5" x14ac:dyDescent="0.25">
      <c r="B45" s="35" t="s">
        <v>54</v>
      </c>
      <c r="C45" s="27" t="s">
        <v>69</v>
      </c>
      <c r="D45" s="34" t="s">
        <v>27</v>
      </c>
      <c r="E45" s="93">
        <v>12</v>
      </c>
      <c r="F45" s="30"/>
      <c r="G45" s="28"/>
      <c r="H45" s="24">
        <f t="shared" si="0"/>
        <v>0</v>
      </c>
      <c r="I45" s="95"/>
    </row>
    <row r="46" spans="2:9" s="2" customFormat="1" x14ac:dyDescent="0.25">
      <c r="B46" s="35" t="s">
        <v>55</v>
      </c>
      <c r="C46" s="27" t="s">
        <v>70</v>
      </c>
      <c r="D46" s="34" t="s">
        <v>78</v>
      </c>
      <c r="E46" s="93">
        <v>245.32</v>
      </c>
      <c r="F46" s="30"/>
      <c r="G46" s="28"/>
      <c r="H46" s="24">
        <f t="shared" si="0"/>
        <v>0</v>
      </c>
      <c r="I46" s="95"/>
    </row>
    <row r="47" spans="2:9" s="53" customFormat="1" x14ac:dyDescent="0.25">
      <c r="B47" s="54" t="s">
        <v>105</v>
      </c>
      <c r="C47" s="55" t="s">
        <v>41</v>
      </c>
      <c r="D47" s="56"/>
      <c r="E47" s="91">
        <v>0</v>
      </c>
      <c r="F47" s="58"/>
      <c r="G47" s="58"/>
      <c r="H47" s="59">
        <f>SUM(H48:H57)</f>
        <v>0</v>
      </c>
      <c r="I47" s="95"/>
    </row>
    <row r="48" spans="2:9" s="2" customFormat="1" ht="38.25" x14ac:dyDescent="0.25">
      <c r="B48" s="35" t="s">
        <v>56</v>
      </c>
      <c r="C48" s="27" t="s">
        <v>79</v>
      </c>
      <c r="D48" s="34" t="s">
        <v>77</v>
      </c>
      <c r="E48" s="93">
        <v>98.88</v>
      </c>
      <c r="F48" s="30"/>
      <c r="G48" s="28"/>
      <c r="H48" s="24">
        <f t="shared" si="0"/>
        <v>0</v>
      </c>
      <c r="I48" s="95"/>
    </row>
    <row r="49" spans="2:9" s="2" customFormat="1" ht="63.75" x14ac:dyDescent="0.25">
      <c r="B49" s="35" t="s">
        <v>57</v>
      </c>
      <c r="C49" s="27" t="s">
        <v>80</v>
      </c>
      <c r="D49" s="34" t="s">
        <v>77</v>
      </c>
      <c r="E49" s="93">
        <v>56.86</v>
      </c>
      <c r="F49" s="30"/>
      <c r="G49" s="28"/>
      <c r="H49" s="24">
        <f t="shared" si="0"/>
        <v>0</v>
      </c>
      <c r="I49" s="95"/>
    </row>
    <row r="50" spans="2:9" s="2" customFormat="1" ht="25.5" x14ac:dyDescent="0.25">
      <c r="B50" s="35" t="s">
        <v>58</v>
      </c>
      <c r="C50" s="27" t="s">
        <v>71</v>
      </c>
      <c r="D50" s="34" t="s">
        <v>78</v>
      </c>
      <c r="E50" s="93">
        <v>412</v>
      </c>
      <c r="F50" s="30"/>
      <c r="G50" s="28"/>
      <c r="H50" s="24">
        <f t="shared" si="0"/>
        <v>0</v>
      </c>
      <c r="I50" s="95"/>
    </row>
    <row r="51" spans="2:9" s="2" customFormat="1" ht="38.25" x14ac:dyDescent="0.25">
      <c r="B51" s="35" t="s">
        <v>59</v>
      </c>
      <c r="C51" s="27" t="s">
        <v>198</v>
      </c>
      <c r="D51" s="34" t="s">
        <v>77</v>
      </c>
      <c r="E51" s="93">
        <v>41.2</v>
      </c>
      <c r="F51" s="30"/>
      <c r="G51" s="28"/>
      <c r="H51" s="24">
        <f t="shared" si="0"/>
        <v>0</v>
      </c>
      <c r="I51" s="95"/>
    </row>
    <row r="52" spans="2:9" s="2" customFormat="1" ht="25.5" x14ac:dyDescent="0.25">
      <c r="B52" s="35" t="s">
        <v>60</v>
      </c>
      <c r="C52" s="27" t="s">
        <v>72</v>
      </c>
      <c r="D52" s="34" t="s">
        <v>27</v>
      </c>
      <c r="E52" s="93">
        <v>30</v>
      </c>
      <c r="F52" s="30"/>
      <c r="G52" s="28"/>
      <c r="H52" s="24">
        <f t="shared" si="0"/>
        <v>0</v>
      </c>
      <c r="I52" s="95"/>
    </row>
    <row r="53" spans="2:9" s="2" customFormat="1" ht="38.25" x14ac:dyDescent="0.25">
      <c r="B53" s="35" t="s">
        <v>82</v>
      </c>
      <c r="C53" s="27" t="s">
        <v>73</v>
      </c>
      <c r="D53" s="34" t="s">
        <v>77</v>
      </c>
      <c r="E53" s="93">
        <v>57.68</v>
      </c>
      <c r="F53" s="30"/>
      <c r="G53" s="28"/>
      <c r="H53" s="24">
        <f t="shared" si="0"/>
        <v>0</v>
      </c>
      <c r="I53" s="95"/>
    </row>
    <row r="54" spans="2:9" s="2" customFormat="1" ht="38.25" x14ac:dyDescent="0.25">
      <c r="B54" s="35" t="s">
        <v>83</v>
      </c>
      <c r="C54" s="27" t="s">
        <v>94</v>
      </c>
      <c r="D54" s="34" t="s">
        <v>27</v>
      </c>
      <c r="E54" s="93">
        <v>7</v>
      </c>
      <c r="F54" s="30"/>
      <c r="G54" s="28"/>
      <c r="H54" s="24">
        <f t="shared" si="0"/>
        <v>0</v>
      </c>
      <c r="I54" s="95"/>
    </row>
    <row r="55" spans="2:9" s="2" customFormat="1" ht="38.25" x14ac:dyDescent="0.25">
      <c r="B55" s="35" t="s">
        <v>84</v>
      </c>
      <c r="C55" s="27" t="s">
        <v>74</v>
      </c>
      <c r="D55" s="34" t="s">
        <v>27</v>
      </c>
      <c r="E55" s="93">
        <v>9</v>
      </c>
      <c r="F55" s="30"/>
      <c r="G55" s="28"/>
      <c r="H55" s="24">
        <f t="shared" si="0"/>
        <v>0</v>
      </c>
      <c r="I55" s="95"/>
    </row>
    <row r="56" spans="2:9" s="2" customFormat="1" ht="63.75" x14ac:dyDescent="0.25">
      <c r="B56" s="35" t="s">
        <v>85</v>
      </c>
      <c r="C56" s="27" t="s">
        <v>99</v>
      </c>
      <c r="D56" s="34" t="s">
        <v>27</v>
      </c>
      <c r="E56" s="93">
        <v>6</v>
      </c>
      <c r="F56" s="30"/>
      <c r="G56" s="28"/>
      <c r="H56" s="24">
        <f t="shared" si="0"/>
        <v>0</v>
      </c>
      <c r="I56" s="95"/>
    </row>
    <row r="57" spans="2:9" s="2" customFormat="1" ht="51" x14ac:dyDescent="0.25">
      <c r="B57" s="35" t="s">
        <v>86</v>
      </c>
      <c r="C57" s="27" t="s">
        <v>81</v>
      </c>
      <c r="D57" s="34" t="s">
        <v>27</v>
      </c>
      <c r="E57" s="93">
        <v>3</v>
      </c>
      <c r="F57" s="30"/>
      <c r="G57" s="28"/>
      <c r="H57" s="24">
        <f t="shared" si="0"/>
        <v>0</v>
      </c>
      <c r="I57" s="95"/>
    </row>
    <row r="58" spans="2:9" s="20" customFormat="1" ht="25.5" x14ac:dyDescent="0.25">
      <c r="B58" s="44" t="s">
        <v>37</v>
      </c>
      <c r="C58" s="45" t="s">
        <v>187</v>
      </c>
      <c r="D58" s="46"/>
      <c r="E58" s="94">
        <v>0</v>
      </c>
      <c r="F58" s="48"/>
      <c r="G58" s="48"/>
      <c r="H58" s="49">
        <f>+H59+H70+H78+H83+H89</f>
        <v>0</v>
      </c>
      <c r="I58" s="95"/>
    </row>
    <row r="59" spans="2:9" s="53" customFormat="1" x14ac:dyDescent="0.25">
      <c r="B59" s="54" t="s">
        <v>106</v>
      </c>
      <c r="C59" s="55" t="s">
        <v>26</v>
      </c>
      <c r="D59" s="56"/>
      <c r="E59" s="91">
        <v>0</v>
      </c>
      <c r="F59" s="58"/>
      <c r="G59" s="58"/>
      <c r="H59" s="59">
        <f>SUM(H60:H69)</f>
        <v>0</v>
      </c>
      <c r="I59" s="95"/>
    </row>
    <row r="60" spans="2:9" s="2" customFormat="1" ht="51" x14ac:dyDescent="0.25">
      <c r="B60" s="35" t="s">
        <v>116</v>
      </c>
      <c r="C60" s="27" t="s">
        <v>61</v>
      </c>
      <c r="D60" s="34" t="s">
        <v>76</v>
      </c>
      <c r="E60" s="93">
        <v>140.53</v>
      </c>
      <c r="F60" s="30"/>
      <c r="G60" s="28"/>
      <c r="H60" s="24">
        <f t="shared" ref="H60:H69" si="1">+ROUND(F60*E60,2)</f>
        <v>0</v>
      </c>
      <c r="I60" s="95"/>
    </row>
    <row r="61" spans="2:9" s="2" customFormat="1" ht="38.25" x14ac:dyDescent="0.25">
      <c r="B61" s="35" t="s">
        <v>117</v>
      </c>
      <c r="C61" s="27" t="s">
        <v>188</v>
      </c>
      <c r="D61" s="34" t="s">
        <v>77</v>
      </c>
      <c r="E61" s="93">
        <v>147.56</v>
      </c>
      <c r="F61" s="30"/>
      <c r="G61" s="28"/>
      <c r="H61" s="24">
        <f t="shared" si="1"/>
        <v>0</v>
      </c>
      <c r="I61" s="95"/>
    </row>
    <row r="62" spans="2:9" s="2" customFormat="1" ht="63.75" x14ac:dyDescent="0.25">
      <c r="B62" s="35" t="s">
        <v>118</v>
      </c>
      <c r="C62" s="27" t="s">
        <v>80</v>
      </c>
      <c r="D62" s="34" t="s">
        <v>77</v>
      </c>
      <c r="E62" s="93">
        <v>47.2</v>
      </c>
      <c r="F62" s="30"/>
      <c r="G62" s="28"/>
      <c r="H62" s="24">
        <f t="shared" si="1"/>
        <v>0</v>
      </c>
      <c r="I62" s="95"/>
    </row>
    <row r="63" spans="2:9" s="2" customFormat="1" ht="63.75" x14ac:dyDescent="0.25">
      <c r="B63" s="35" t="s">
        <v>119</v>
      </c>
      <c r="C63" s="27" t="s">
        <v>62</v>
      </c>
      <c r="D63" s="34" t="s">
        <v>78</v>
      </c>
      <c r="E63" s="93">
        <v>144</v>
      </c>
      <c r="F63" s="30"/>
      <c r="G63" s="28"/>
      <c r="H63" s="24">
        <f t="shared" si="1"/>
        <v>0</v>
      </c>
      <c r="I63" s="95"/>
    </row>
    <row r="64" spans="2:9" s="2" customFormat="1" ht="76.5" x14ac:dyDescent="0.25">
      <c r="B64" s="35" t="s">
        <v>120</v>
      </c>
      <c r="C64" s="27" t="s">
        <v>87</v>
      </c>
      <c r="D64" s="34" t="s">
        <v>77</v>
      </c>
      <c r="E64" s="93">
        <v>94.16</v>
      </c>
      <c r="F64" s="30"/>
      <c r="G64" s="28"/>
      <c r="H64" s="24">
        <f t="shared" si="1"/>
        <v>0</v>
      </c>
      <c r="I64" s="95"/>
    </row>
    <row r="65" spans="2:9" s="2" customFormat="1" ht="76.5" x14ac:dyDescent="0.25">
      <c r="B65" s="35" t="s">
        <v>121</v>
      </c>
      <c r="C65" s="27" t="s">
        <v>63</v>
      </c>
      <c r="D65" s="34" t="s">
        <v>27</v>
      </c>
      <c r="E65" s="93">
        <v>24</v>
      </c>
      <c r="F65" s="30"/>
      <c r="G65" s="28"/>
      <c r="H65" s="24">
        <f t="shared" si="1"/>
        <v>0</v>
      </c>
      <c r="I65" s="95"/>
    </row>
    <row r="66" spans="2:9" s="2" customFormat="1" ht="51" x14ac:dyDescent="0.25">
      <c r="B66" s="35" t="s">
        <v>122</v>
      </c>
      <c r="C66" s="27" t="s">
        <v>189</v>
      </c>
      <c r="D66" s="34" t="s">
        <v>27</v>
      </c>
      <c r="E66" s="93">
        <v>24</v>
      </c>
      <c r="F66" s="30"/>
      <c r="G66" s="28"/>
      <c r="H66" s="24">
        <f t="shared" si="1"/>
        <v>0</v>
      </c>
      <c r="I66" s="95"/>
    </row>
    <row r="67" spans="2:9" s="2" customFormat="1" ht="114.75" x14ac:dyDescent="0.25">
      <c r="B67" s="35" t="s">
        <v>123</v>
      </c>
      <c r="C67" s="27" t="s">
        <v>64</v>
      </c>
      <c r="D67" s="34" t="s">
        <v>27</v>
      </c>
      <c r="E67" s="93">
        <v>1</v>
      </c>
      <c r="F67" s="30"/>
      <c r="G67" s="28"/>
      <c r="H67" s="24">
        <f t="shared" si="1"/>
        <v>0</v>
      </c>
      <c r="I67" s="95"/>
    </row>
    <row r="68" spans="2:9" s="2" customFormat="1" x14ac:dyDescent="0.25">
      <c r="B68" s="35" t="s">
        <v>124</v>
      </c>
      <c r="C68" s="27" t="s">
        <v>65</v>
      </c>
      <c r="D68" s="34" t="s">
        <v>77</v>
      </c>
      <c r="E68" s="93">
        <v>54.1</v>
      </c>
      <c r="F68" s="30"/>
      <c r="G68" s="28"/>
      <c r="H68" s="24">
        <f t="shared" si="1"/>
        <v>0</v>
      </c>
      <c r="I68" s="95"/>
    </row>
    <row r="69" spans="2:9" s="2" customFormat="1" ht="38.25" x14ac:dyDescent="0.25">
      <c r="B69" s="35" t="s">
        <v>125</v>
      </c>
      <c r="C69" s="27" t="s">
        <v>66</v>
      </c>
      <c r="D69" s="34" t="s">
        <v>76</v>
      </c>
      <c r="E69" s="93">
        <v>140.53</v>
      </c>
      <c r="F69" s="30"/>
      <c r="G69" s="28"/>
      <c r="H69" s="24">
        <f t="shared" si="1"/>
        <v>0</v>
      </c>
      <c r="I69" s="95"/>
    </row>
    <row r="70" spans="2:9" s="53" customFormat="1" x14ac:dyDescent="0.25">
      <c r="B70" s="54" t="s">
        <v>107</v>
      </c>
      <c r="C70" s="55" t="s">
        <v>75</v>
      </c>
      <c r="D70" s="56"/>
      <c r="E70" s="91">
        <v>0</v>
      </c>
      <c r="F70" s="58"/>
      <c r="G70" s="58"/>
      <c r="H70" s="59">
        <f>SUM(H71:H77)</f>
        <v>0</v>
      </c>
      <c r="I70" s="95"/>
    </row>
    <row r="71" spans="2:9" s="2" customFormat="1" ht="25.5" x14ac:dyDescent="0.25">
      <c r="B71" s="35" t="s">
        <v>126</v>
      </c>
      <c r="C71" s="27" t="s">
        <v>88</v>
      </c>
      <c r="D71" s="34" t="s">
        <v>77</v>
      </c>
      <c r="E71" s="93">
        <v>330.6</v>
      </c>
      <c r="F71" s="30"/>
      <c r="G71" s="28"/>
      <c r="H71" s="24">
        <f t="shared" ref="H71:H77" si="2">+ROUND(F71*E71,2)</f>
        <v>0</v>
      </c>
      <c r="I71" s="95"/>
    </row>
    <row r="72" spans="2:9" s="2" customFormat="1" ht="38.25" x14ac:dyDescent="0.25">
      <c r="B72" s="35" t="s">
        <v>127</v>
      </c>
      <c r="C72" s="27" t="s">
        <v>89</v>
      </c>
      <c r="D72" s="34" t="s">
        <v>76</v>
      </c>
      <c r="E72" s="93">
        <v>870.05</v>
      </c>
      <c r="F72" s="30"/>
      <c r="G72" s="28"/>
      <c r="H72" s="24">
        <f t="shared" si="2"/>
        <v>0</v>
      </c>
      <c r="I72" s="95"/>
    </row>
    <row r="73" spans="2:9" s="2" customFormat="1" ht="38.25" x14ac:dyDescent="0.25">
      <c r="B73" s="35" t="s">
        <v>128</v>
      </c>
      <c r="C73" s="27" t="s">
        <v>201</v>
      </c>
      <c r="D73" s="34" t="s">
        <v>77</v>
      </c>
      <c r="E73" s="93">
        <v>174.01</v>
      </c>
      <c r="F73" s="30"/>
      <c r="G73" s="28"/>
      <c r="H73" s="24">
        <f t="shared" si="2"/>
        <v>0</v>
      </c>
      <c r="I73" s="95"/>
    </row>
    <row r="74" spans="2:9" s="2" customFormat="1" ht="38.25" x14ac:dyDescent="0.25">
      <c r="B74" s="35" t="s">
        <v>129</v>
      </c>
      <c r="C74" s="27" t="s">
        <v>90</v>
      </c>
      <c r="D74" s="34" t="s">
        <v>77</v>
      </c>
      <c r="E74" s="93">
        <v>174.01</v>
      </c>
      <c r="F74" s="30"/>
      <c r="G74" s="28"/>
      <c r="H74" s="24">
        <f t="shared" si="2"/>
        <v>0</v>
      </c>
      <c r="I74" s="95"/>
    </row>
    <row r="75" spans="2:9" s="2" customFormat="1" ht="63.75" x14ac:dyDescent="0.25">
      <c r="B75" s="35" t="s">
        <v>130</v>
      </c>
      <c r="C75" s="27" t="s">
        <v>190</v>
      </c>
      <c r="D75" s="34" t="s">
        <v>78</v>
      </c>
      <c r="E75" s="93">
        <v>272.8</v>
      </c>
      <c r="F75" s="30"/>
      <c r="G75" s="28"/>
      <c r="H75" s="24">
        <f t="shared" si="2"/>
        <v>0</v>
      </c>
      <c r="I75" s="95"/>
    </row>
    <row r="76" spans="2:9" s="2" customFormat="1" ht="63.75" x14ac:dyDescent="0.25">
      <c r="B76" s="35" t="s">
        <v>131</v>
      </c>
      <c r="C76" s="27" t="s">
        <v>91</v>
      </c>
      <c r="D76" s="34" t="s">
        <v>76</v>
      </c>
      <c r="E76" s="93">
        <v>747.29</v>
      </c>
      <c r="F76" s="30"/>
      <c r="G76" s="28"/>
      <c r="H76" s="24">
        <f t="shared" si="2"/>
        <v>0</v>
      </c>
      <c r="I76" s="95"/>
    </row>
    <row r="77" spans="2:9" s="2" customFormat="1" ht="38.25" x14ac:dyDescent="0.25">
      <c r="B77" s="35" t="s">
        <v>132</v>
      </c>
      <c r="C77" s="27" t="s">
        <v>66</v>
      </c>
      <c r="D77" s="34" t="s">
        <v>76</v>
      </c>
      <c r="E77" s="93">
        <v>870.05</v>
      </c>
      <c r="F77" s="30"/>
      <c r="G77" s="28"/>
      <c r="H77" s="24">
        <f t="shared" si="2"/>
        <v>0</v>
      </c>
      <c r="I77" s="95"/>
    </row>
    <row r="78" spans="2:9" s="53" customFormat="1" x14ac:dyDescent="0.25">
      <c r="B78" s="54" t="s">
        <v>108</v>
      </c>
      <c r="C78" s="55" t="s">
        <v>38</v>
      </c>
      <c r="D78" s="56"/>
      <c r="E78" s="91">
        <v>0</v>
      </c>
      <c r="F78" s="58"/>
      <c r="G78" s="58"/>
      <c r="H78" s="59">
        <f>SUM(H79:H82)</f>
        <v>0</v>
      </c>
      <c r="I78" s="95"/>
    </row>
    <row r="79" spans="2:9" s="2" customFormat="1" ht="25.5" x14ac:dyDescent="0.25">
      <c r="B79" s="35" t="s">
        <v>133</v>
      </c>
      <c r="C79" s="27" t="s">
        <v>67</v>
      </c>
      <c r="D79" s="34" t="s">
        <v>77</v>
      </c>
      <c r="E79" s="93">
        <v>93.3</v>
      </c>
      <c r="F79" s="30"/>
      <c r="G79" s="28"/>
      <c r="H79" s="24">
        <f t="shared" ref="H79:H82" si="3">+ROUND(F79*E79,2)</f>
        <v>0</v>
      </c>
      <c r="I79" s="95"/>
    </row>
    <row r="80" spans="2:9" s="2" customFormat="1" ht="38.25" x14ac:dyDescent="0.25">
      <c r="B80" s="35" t="s">
        <v>134</v>
      </c>
      <c r="C80" s="27" t="s">
        <v>68</v>
      </c>
      <c r="D80" s="34" t="s">
        <v>77</v>
      </c>
      <c r="E80" s="93">
        <v>54.43</v>
      </c>
      <c r="F80" s="30"/>
      <c r="G80" s="28"/>
      <c r="H80" s="24">
        <f t="shared" si="3"/>
        <v>0</v>
      </c>
      <c r="I80" s="95"/>
    </row>
    <row r="81" spans="2:9" s="2" customFormat="1" ht="38.25" x14ac:dyDescent="0.25">
      <c r="B81" s="35" t="s">
        <v>135</v>
      </c>
      <c r="C81" s="27" t="s">
        <v>191</v>
      </c>
      <c r="D81" s="34" t="s">
        <v>76</v>
      </c>
      <c r="E81" s="93">
        <v>518.35</v>
      </c>
      <c r="F81" s="30"/>
      <c r="G81" s="28"/>
      <c r="H81" s="24">
        <f t="shared" si="3"/>
        <v>0</v>
      </c>
      <c r="I81" s="95"/>
    </row>
    <row r="82" spans="2:9" s="2" customFormat="1" ht="38.25" x14ac:dyDescent="0.25">
      <c r="B82" s="35" t="s">
        <v>136</v>
      </c>
      <c r="C82" s="27" t="s">
        <v>66</v>
      </c>
      <c r="D82" s="34" t="s">
        <v>76</v>
      </c>
      <c r="E82" s="93">
        <v>518.35</v>
      </c>
      <c r="F82" s="30"/>
      <c r="G82" s="28"/>
      <c r="H82" s="24">
        <f t="shared" si="3"/>
        <v>0</v>
      </c>
      <c r="I82" s="95"/>
    </row>
    <row r="83" spans="2:9" s="53" customFormat="1" x14ac:dyDescent="0.25">
      <c r="B83" s="54" t="s">
        <v>109</v>
      </c>
      <c r="C83" s="55" t="s">
        <v>39</v>
      </c>
      <c r="D83" s="56"/>
      <c r="E83" s="91">
        <v>0</v>
      </c>
      <c r="F83" s="58"/>
      <c r="G83" s="58"/>
      <c r="H83" s="59">
        <f>SUM(H84:H88)</f>
        <v>0</v>
      </c>
      <c r="I83" s="95"/>
    </row>
    <row r="84" spans="2:9" s="2" customFormat="1" ht="25.5" x14ac:dyDescent="0.25">
      <c r="B84" s="35" t="s">
        <v>137</v>
      </c>
      <c r="C84" s="27" t="s">
        <v>69</v>
      </c>
      <c r="D84" s="34" t="s">
        <v>27</v>
      </c>
      <c r="E84" s="93">
        <v>7</v>
      </c>
      <c r="F84" s="30"/>
      <c r="G84" s="28"/>
      <c r="H84" s="24">
        <f t="shared" ref="H84:H88" si="4">+ROUND(F84*E84,2)</f>
        <v>0</v>
      </c>
      <c r="I84" s="95"/>
    </row>
    <row r="85" spans="2:9" s="2" customFormat="1" x14ac:dyDescent="0.25">
      <c r="B85" s="35" t="s">
        <v>138</v>
      </c>
      <c r="C85" s="27" t="s">
        <v>70</v>
      </c>
      <c r="D85" s="34" t="s">
        <v>78</v>
      </c>
      <c r="E85" s="93">
        <v>143</v>
      </c>
      <c r="F85" s="30"/>
      <c r="G85" s="28"/>
      <c r="H85" s="24">
        <f t="shared" si="4"/>
        <v>0</v>
      </c>
      <c r="I85" s="95"/>
    </row>
    <row r="86" spans="2:9" s="2" customFormat="1" ht="25.5" x14ac:dyDescent="0.25">
      <c r="B86" s="35" t="s">
        <v>139</v>
      </c>
      <c r="C86" s="27" t="s">
        <v>202</v>
      </c>
      <c r="D86" s="34" t="s">
        <v>27</v>
      </c>
      <c r="E86" s="93">
        <v>7</v>
      </c>
      <c r="F86" s="30"/>
      <c r="G86" s="28"/>
      <c r="H86" s="24">
        <f t="shared" si="4"/>
        <v>0</v>
      </c>
      <c r="I86" s="95"/>
    </row>
    <row r="87" spans="2:9" s="2" customFormat="1" x14ac:dyDescent="0.25">
      <c r="B87" s="35" t="s">
        <v>140</v>
      </c>
      <c r="C87" s="27" t="s">
        <v>192</v>
      </c>
      <c r="D87" s="34" t="s">
        <v>78</v>
      </c>
      <c r="E87" s="93">
        <v>143</v>
      </c>
      <c r="F87" s="30"/>
      <c r="G87" s="28"/>
      <c r="H87" s="24">
        <f t="shared" si="4"/>
        <v>0</v>
      </c>
      <c r="I87" s="95"/>
    </row>
    <row r="88" spans="2:9" s="2" customFormat="1" x14ac:dyDescent="0.25">
      <c r="B88" s="35" t="s">
        <v>141</v>
      </c>
      <c r="C88" s="27" t="s">
        <v>193</v>
      </c>
      <c r="D88" s="34" t="s">
        <v>78</v>
      </c>
      <c r="E88" s="93">
        <v>21</v>
      </c>
      <c r="F88" s="30"/>
      <c r="G88" s="28"/>
      <c r="H88" s="24">
        <f t="shared" si="4"/>
        <v>0</v>
      </c>
      <c r="I88" s="95"/>
    </row>
    <row r="89" spans="2:9" s="53" customFormat="1" x14ac:dyDescent="0.25">
      <c r="B89" s="54" t="s">
        <v>110</v>
      </c>
      <c r="C89" s="55" t="s">
        <v>41</v>
      </c>
      <c r="D89" s="56"/>
      <c r="E89" s="91">
        <v>0</v>
      </c>
      <c r="F89" s="58"/>
      <c r="G89" s="58"/>
      <c r="H89" s="59">
        <f>SUM(H90:H98)</f>
        <v>0</v>
      </c>
      <c r="I89" s="95"/>
    </row>
    <row r="90" spans="2:9" s="2" customFormat="1" ht="38.25" x14ac:dyDescent="0.25">
      <c r="B90" s="35" t="s">
        <v>142</v>
      </c>
      <c r="C90" s="27" t="s">
        <v>194</v>
      </c>
      <c r="D90" s="34" t="s">
        <v>77</v>
      </c>
      <c r="E90" s="93">
        <v>66</v>
      </c>
      <c r="F90" s="30"/>
      <c r="G90" s="28"/>
      <c r="H90" s="24">
        <f t="shared" ref="H90:H98" si="5">+ROUND(F90*E90,2)</f>
        <v>0</v>
      </c>
      <c r="I90" s="95"/>
    </row>
    <row r="91" spans="2:9" s="2" customFormat="1" ht="63.75" x14ac:dyDescent="0.25">
      <c r="B91" s="35" t="s">
        <v>143</v>
      </c>
      <c r="C91" s="27" t="s">
        <v>199</v>
      </c>
      <c r="D91" s="34" t="s">
        <v>77</v>
      </c>
      <c r="E91" s="93">
        <v>37.950000000000003</v>
      </c>
      <c r="F91" s="30"/>
      <c r="G91" s="28"/>
      <c r="H91" s="24">
        <f t="shared" si="5"/>
        <v>0</v>
      </c>
      <c r="I91" s="95"/>
    </row>
    <row r="92" spans="2:9" s="2" customFormat="1" ht="25.5" x14ac:dyDescent="0.25">
      <c r="B92" s="35" t="s">
        <v>144</v>
      </c>
      <c r="C92" s="27" t="s">
        <v>71</v>
      </c>
      <c r="D92" s="34" t="s">
        <v>78</v>
      </c>
      <c r="E92" s="93">
        <v>275</v>
      </c>
      <c r="F92" s="30"/>
      <c r="G92" s="28"/>
      <c r="H92" s="24">
        <f t="shared" si="5"/>
        <v>0</v>
      </c>
      <c r="I92" s="95"/>
    </row>
    <row r="93" spans="2:9" s="2" customFormat="1" ht="38.25" x14ac:dyDescent="0.25">
      <c r="B93" s="35" t="s">
        <v>145</v>
      </c>
      <c r="C93" s="27" t="s">
        <v>198</v>
      </c>
      <c r="D93" s="34" t="s">
        <v>77</v>
      </c>
      <c r="E93" s="93">
        <v>27.5</v>
      </c>
      <c r="F93" s="30"/>
      <c r="G93" s="28"/>
      <c r="H93" s="24">
        <f t="shared" si="5"/>
        <v>0</v>
      </c>
      <c r="I93" s="95"/>
    </row>
    <row r="94" spans="2:9" s="2" customFormat="1" ht="25.5" x14ac:dyDescent="0.25">
      <c r="B94" s="35" t="s">
        <v>146</v>
      </c>
      <c r="C94" s="27" t="s">
        <v>72</v>
      </c>
      <c r="D94" s="34" t="s">
        <v>27</v>
      </c>
      <c r="E94" s="93">
        <v>24</v>
      </c>
      <c r="F94" s="30"/>
      <c r="G94" s="28"/>
      <c r="H94" s="24">
        <f t="shared" si="5"/>
        <v>0</v>
      </c>
      <c r="I94" s="95"/>
    </row>
    <row r="95" spans="2:9" s="2" customFormat="1" ht="38.25" x14ac:dyDescent="0.25">
      <c r="B95" s="35" t="s">
        <v>147</v>
      </c>
      <c r="C95" s="27" t="s">
        <v>73</v>
      </c>
      <c r="D95" s="34" t="s">
        <v>77</v>
      </c>
      <c r="E95" s="93">
        <v>38.5</v>
      </c>
      <c r="F95" s="30"/>
      <c r="G95" s="28"/>
      <c r="H95" s="24">
        <f t="shared" si="5"/>
        <v>0</v>
      </c>
      <c r="I95" s="95"/>
    </row>
    <row r="96" spans="2:9" s="2" customFormat="1" ht="38.25" x14ac:dyDescent="0.25">
      <c r="B96" s="35" t="s">
        <v>148</v>
      </c>
      <c r="C96" s="27" t="s">
        <v>74</v>
      </c>
      <c r="D96" s="34" t="s">
        <v>27</v>
      </c>
      <c r="E96" s="93">
        <v>8</v>
      </c>
      <c r="F96" s="30"/>
      <c r="G96" s="28"/>
      <c r="H96" s="24">
        <f t="shared" si="5"/>
        <v>0</v>
      </c>
      <c r="I96" s="95"/>
    </row>
    <row r="97" spans="2:9" s="2" customFormat="1" ht="63.75" x14ac:dyDescent="0.25">
      <c r="B97" s="35" t="s">
        <v>149</v>
      </c>
      <c r="C97" s="27" t="s">
        <v>195</v>
      </c>
      <c r="D97" s="34" t="s">
        <v>27</v>
      </c>
      <c r="E97" s="93">
        <v>1</v>
      </c>
      <c r="F97" s="30"/>
      <c r="G97" s="28"/>
      <c r="H97" s="24">
        <f t="shared" si="5"/>
        <v>0</v>
      </c>
      <c r="I97" s="95"/>
    </row>
    <row r="98" spans="2:9" s="2" customFormat="1" ht="51" x14ac:dyDescent="0.25">
      <c r="B98" s="35" t="s">
        <v>150</v>
      </c>
      <c r="C98" s="27" t="s">
        <v>196</v>
      </c>
      <c r="D98" s="34" t="s">
        <v>27</v>
      </c>
      <c r="E98" s="93">
        <v>7</v>
      </c>
      <c r="F98" s="30"/>
      <c r="G98" s="28"/>
      <c r="H98" s="24">
        <f t="shared" si="5"/>
        <v>0</v>
      </c>
      <c r="I98" s="95"/>
    </row>
    <row r="99" spans="2:9" s="20" customFormat="1" ht="25.5" x14ac:dyDescent="0.25">
      <c r="B99" s="44" t="s">
        <v>40</v>
      </c>
      <c r="C99" s="45" t="s">
        <v>197</v>
      </c>
      <c r="D99" s="46"/>
      <c r="E99" s="94">
        <v>0</v>
      </c>
      <c r="F99" s="48"/>
      <c r="G99" s="48"/>
      <c r="H99" s="49">
        <f>+H100+H111+H119+H124+H130</f>
        <v>0</v>
      </c>
      <c r="I99" s="95"/>
    </row>
    <row r="100" spans="2:9" s="53" customFormat="1" x14ac:dyDescent="0.25">
      <c r="B100" s="54" t="s">
        <v>111</v>
      </c>
      <c r="C100" s="55" t="s">
        <v>26</v>
      </c>
      <c r="D100" s="56"/>
      <c r="E100" s="91">
        <v>0</v>
      </c>
      <c r="F100" s="58"/>
      <c r="G100" s="58"/>
      <c r="H100" s="59">
        <f>SUM(H101:H110)</f>
        <v>0</v>
      </c>
      <c r="I100" s="95"/>
    </row>
    <row r="101" spans="2:9" s="2" customFormat="1" ht="51" x14ac:dyDescent="0.25">
      <c r="B101" s="35" t="s">
        <v>151</v>
      </c>
      <c r="C101" s="27" t="s">
        <v>61</v>
      </c>
      <c r="D101" s="34" t="s">
        <v>76</v>
      </c>
      <c r="E101" s="93">
        <v>197.92</v>
      </c>
      <c r="F101" s="30"/>
      <c r="G101" s="28"/>
      <c r="H101" s="24">
        <f t="shared" ref="H101:H110" si="6">+ROUND(F101*E101,2)</f>
        <v>0</v>
      </c>
      <c r="I101" s="95"/>
    </row>
    <row r="102" spans="2:9" s="2" customFormat="1" ht="38.25" x14ac:dyDescent="0.25">
      <c r="B102" s="35" t="s">
        <v>152</v>
      </c>
      <c r="C102" s="27" t="s">
        <v>188</v>
      </c>
      <c r="D102" s="34" t="s">
        <v>77</v>
      </c>
      <c r="E102" s="93">
        <v>207.82</v>
      </c>
      <c r="F102" s="30"/>
      <c r="G102" s="28"/>
      <c r="H102" s="24">
        <f t="shared" si="6"/>
        <v>0</v>
      </c>
      <c r="I102" s="95"/>
    </row>
    <row r="103" spans="2:9" s="2" customFormat="1" ht="63.75" x14ac:dyDescent="0.25">
      <c r="B103" s="35" t="s">
        <v>153</v>
      </c>
      <c r="C103" s="27" t="s">
        <v>199</v>
      </c>
      <c r="D103" s="34" t="s">
        <v>77</v>
      </c>
      <c r="E103" s="93">
        <v>66.48</v>
      </c>
      <c r="F103" s="30"/>
      <c r="G103" s="28"/>
      <c r="H103" s="24">
        <f t="shared" si="6"/>
        <v>0</v>
      </c>
      <c r="I103" s="95"/>
    </row>
    <row r="104" spans="2:9" s="2" customFormat="1" ht="63.75" x14ac:dyDescent="0.25">
      <c r="B104" s="35" t="s">
        <v>154</v>
      </c>
      <c r="C104" s="27" t="s">
        <v>62</v>
      </c>
      <c r="D104" s="34" t="s">
        <v>78</v>
      </c>
      <c r="E104" s="93">
        <v>198</v>
      </c>
      <c r="F104" s="30"/>
      <c r="G104" s="28"/>
      <c r="H104" s="24">
        <f t="shared" si="6"/>
        <v>0</v>
      </c>
      <c r="I104" s="95"/>
    </row>
    <row r="105" spans="2:9" s="2" customFormat="1" ht="76.5" x14ac:dyDescent="0.25">
      <c r="B105" s="35" t="s">
        <v>155</v>
      </c>
      <c r="C105" s="27" t="s">
        <v>87</v>
      </c>
      <c r="D105" s="34" t="s">
        <v>77</v>
      </c>
      <c r="E105" s="93">
        <v>131.62</v>
      </c>
      <c r="F105" s="30"/>
      <c r="G105" s="28"/>
      <c r="H105" s="24">
        <f t="shared" si="6"/>
        <v>0</v>
      </c>
      <c r="I105" s="95"/>
    </row>
    <row r="106" spans="2:9" s="2" customFormat="1" ht="76.5" x14ac:dyDescent="0.25">
      <c r="B106" s="35" t="s">
        <v>156</v>
      </c>
      <c r="C106" s="27" t="s">
        <v>63</v>
      </c>
      <c r="D106" s="34" t="s">
        <v>27</v>
      </c>
      <c r="E106" s="93">
        <v>33</v>
      </c>
      <c r="F106" s="30"/>
      <c r="G106" s="28"/>
      <c r="H106" s="24">
        <f t="shared" si="6"/>
        <v>0</v>
      </c>
      <c r="I106" s="95"/>
    </row>
    <row r="107" spans="2:9" s="2" customFormat="1" ht="51" x14ac:dyDescent="0.25">
      <c r="B107" s="35" t="s">
        <v>157</v>
      </c>
      <c r="C107" s="27" t="s">
        <v>189</v>
      </c>
      <c r="D107" s="34" t="s">
        <v>27</v>
      </c>
      <c r="E107" s="93">
        <v>33</v>
      </c>
      <c r="F107" s="30"/>
      <c r="G107" s="28"/>
      <c r="H107" s="24">
        <f t="shared" si="6"/>
        <v>0</v>
      </c>
      <c r="I107" s="95"/>
    </row>
    <row r="108" spans="2:9" s="2" customFormat="1" ht="114.75" x14ac:dyDescent="0.25">
      <c r="B108" s="35" t="s">
        <v>158</v>
      </c>
      <c r="C108" s="27" t="s">
        <v>64</v>
      </c>
      <c r="D108" s="34" t="s">
        <v>27</v>
      </c>
      <c r="E108" s="93">
        <v>5</v>
      </c>
      <c r="F108" s="30"/>
      <c r="G108" s="28"/>
      <c r="H108" s="24">
        <f t="shared" si="6"/>
        <v>0</v>
      </c>
      <c r="I108" s="95"/>
    </row>
    <row r="109" spans="2:9" s="2" customFormat="1" x14ac:dyDescent="0.25">
      <c r="B109" s="35" t="s">
        <v>159</v>
      </c>
      <c r="C109" s="27" t="s">
        <v>65</v>
      </c>
      <c r="D109" s="34" t="s">
        <v>77</v>
      </c>
      <c r="E109" s="93">
        <v>76.2</v>
      </c>
      <c r="F109" s="30"/>
      <c r="G109" s="28"/>
      <c r="H109" s="24">
        <f t="shared" si="6"/>
        <v>0</v>
      </c>
      <c r="I109" s="95"/>
    </row>
    <row r="110" spans="2:9" s="2" customFormat="1" ht="38.25" x14ac:dyDescent="0.25">
      <c r="B110" s="35" t="s">
        <v>160</v>
      </c>
      <c r="C110" s="27" t="s">
        <v>66</v>
      </c>
      <c r="D110" s="34" t="s">
        <v>76</v>
      </c>
      <c r="E110" s="93">
        <v>197.92</v>
      </c>
      <c r="F110" s="30"/>
      <c r="G110" s="28"/>
      <c r="H110" s="24">
        <f t="shared" si="6"/>
        <v>0</v>
      </c>
      <c r="I110" s="95"/>
    </row>
    <row r="111" spans="2:9" s="53" customFormat="1" x14ac:dyDescent="0.25">
      <c r="B111" s="54" t="s">
        <v>112</v>
      </c>
      <c r="C111" s="55" t="s">
        <v>75</v>
      </c>
      <c r="D111" s="56"/>
      <c r="E111" s="91">
        <v>0</v>
      </c>
      <c r="F111" s="58"/>
      <c r="G111" s="58"/>
      <c r="H111" s="59">
        <f>SUM(H112:H118)</f>
        <v>0</v>
      </c>
      <c r="I111" s="95"/>
    </row>
    <row r="112" spans="2:9" s="2" customFormat="1" ht="25.5" x14ac:dyDescent="0.25">
      <c r="B112" s="35" t="s">
        <v>161</v>
      </c>
      <c r="C112" s="27" t="s">
        <v>88</v>
      </c>
      <c r="D112" s="34" t="s">
        <v>77</v>
      </c>
      <c r="E112" s="93">
        <v>317.70999999999998</v>
      </c>
      <c r="F112" s="30"/>
      <c r="G112" s="28"/>
      <c r="H112" s="24">
        <f t="shared" ref="H112:H118" si="7">+ROUND(F112*E112,2)</f>
        <v>0</v>
      </c>
      <c r="I112" s="95"/>
    </row>
    <row r="113" spans="2:9" s="2" customFormat="1" ht="38.25" x14ac:dyDescent="0.25">
      <c r="B113" s="35" t="s">
        <v>162</v>
      </c>
      <c r="C113" s="27" t="s">
        <v>89</v>
      </c>
      <c r="D113" s="34" t="s">
        <v>76</v>
      </c>
      <c r="E113" s="93">
        <v>836.1</v>
      </c>
      <c r="F113" s="30"/>
      <c r="G113" s="28"/>
      <c r="H113" s="24">
        <f t="shared" si="7"/>
        <v>0</v>
      </c>
      <c r="I113" s="95"/>
    </row>
    <row r="114" spans="2:9" s="2" customFormat="1" ht="38.25" x14ac:dyDescent="0.25">
      <c r="B114" s="35" t="s">
        <v>163</v>
      </c>
      <c r="C114" s="27" t="s">
        <v>201</v>
      </c>
      <c r="D114" s="34" t="s">
        <v>77</v>
      </c>
      <c r="E114" s="93">
        <v>167.22</v>
      </c>
      <c r="F114" s="30"/>
      <c r="G114" s="28"/>
      <c r="H114" s="24">
        <f t="shared" si="7"/>
        <v>0</v>
      </c>
      <c r="I114" s="95"/>
    </row>
    <row r="115" spans="2:9" s="2" customFormat="1" ht="38.25" x14ac:dyDescent="0.25">
      <c r="B115" s="35" t="s">
        <v>164</v>
      </c>
      <c r="C115" s="27" t="s">
        <v>90</v>
      </c>
      <c r="D115" s="34" t="s">
        <v>77</v>
      </c>
      <c r="E115" s="93">
        <v>167.22</v>
      </c>
      <c r="F115" s="30"/>
      <c r="G115" s="28"/>
      <c r="H115" s="24">
        <f t="shared" si="7"/>
        <v>0</v>
      </c>
      <c r="I115" s="95"/>
    </row>
    <row r="116" spans="2:9" s="2" customFormat="1" ht="63.75" x14ac:dyDescent="0.25">
      <c r="B116" s="35" t="s">
        <v>165</v>
      </c>
      <c r="C116" s="27" t="s">
        <v>93</v>
      </c>
      <c r="D116" s="34" t="s">
        <v>78</v>
      </c>
      <c r="E116" s="93">
        <v>341.1</v>
      </c>
      <c r="F116" s="30"/>
      <c r="G116" s="28"/>
      <c r="H116" s="24">
        <f t="shared" si="7"/>
        <v>0</v>
      </c>
      <c r="I116" s="95"/>
    </row>
    <row r="117" spans="2:9" s="2" customFormat="1" ht="63.75" x14ac:dyDescent="0.25">
      <c r="B117" s="35" t="s">
        <v>166</v>
      </c>
      <c r="C117" s="27" t="s">
        <v>200</v>
      </c>
      <c r="D117" s="34" t="s">
        <v>76</v>
      </c>
      <c r="E117" s="93">
        <v>682.6</v>
      </c>
      <c r="F117" s="30"/>
      <c r="G117" s="28"/>
      <c r="H117" s="24">
        <f t="shared" si="7"/>
        <v>0</v>
      </c>
      <c r="I117" s="95"/>
    </row>
    <row r="118" spans="2:9" s="2" customFormat="1" ht="38.25" x14ac:dyDescent="0.25">
      <c r="B118" s="35" t="s">
        <v>167</v>
      </c>
      <c r="C118" s="27" t="s">
        <v>66</v>
      </c>
      <c r="D118" s="34" t="s">
        <v>76</v>
      </c>
      <c r="E118" s="93">
        <v>836.1</v>
      </c>
      <c r="F118" s="30"/>
      <c r="G118" s="28"/>
      <c r="H118" s="24">
        <f t="shared" si="7"/>
        <v>0</v>
      </c>
      <c r="I118" s="95"/>
    </row>
    <row r="119" spans="2:9" s="53" customFormat="1" x14ac:dyDescent="0.25">
      <c r="B119" s="54" t="s">
        <v>113</v>
      </c>
      <c r="C119" s="55" t="s">
        <v>38</v>
      </c>
      <c r="D119" s="56"/>
      <c r="E119" s="91">
        <v>0</v>
      </c>
      <c r="F119" s="58"/>
      <c r="G119" s="58"/>
      <c r="H119" s="59">
        <f>SUM(H120:H123)</f>
        <v>0</v>
      </c>
      <c r="I119" s="95"/>
    </row>
    <row r="120" spans="2:9" s="2" customFormat="1" ht="25.5" x14ac:dyDescent="0.25">
      <c r="B120" s="35" t="s">
        <v>168</v>
      </c>
      <c r="C120" s="27" t="s">
        <v>67</v>
      </c>
      <c r="D120" s="34" t="s">
        <v>77</v>
      </c>
      <c r="E120" s="93">
        <v>70.8</v>
      </c>
      <c r="F120" s="30"/>
      <c r="G120" s="28"/>
      <c r="H120" s="24">
        <f t="shared" ref="H120:H123" si="8">+ROUND(F120*E120,2)</f>
        <v>0</v>
      </c>
      <c r="I120" s="95"/>
    </row>
    <row r="121" spans="2:9" s="2" customFormat="1" ht="38.25" x14ac:dyDescent="0.25">
      <c r="B121" s="35" t="s">
        <v>169</v>
      </c>
      <c r="C121" s="27" t="s">
        <v>68</v>
      </c>
      <c r="D121" s="34" t="s">
        <v>77</v>
      </c>
      <c r="E121" s="93">
        <v>41.3</v>
      </c>
      <c r="F121" s="30"/>
      <c r="G121" s="28"/>
      <c r="H121" s="24">
        <f t="shared" si="8"/>
        <v>0</v>
      </c>
      <c r="I121" s="95"/>
    </row>
    <row r="122" spans="2:9" s="2" customFormat="1" ht="38.25" x14ac:dyDescent="0.25">
      <c r="B122" s="35" t="s">
        <v>170</v>
      </c>
      <c r="C122" s="27" t="s">
        <v>191</v>
      </c>
      <c r="D122" s="34" t="s">
        <v>76</v>
      </c>
      <c r="E122" s="93">
        <v>393.31</v>
      </c>
      <c r="F122" s="30"/>
      <c r="G122" s="28"/>
      <c r="H122" s="24">
        <f t="shared" si="8"/>
        <v>0</v>
      </c>
      <c r="I122" s="95"/>
    </row>
    <row r="123" spans="2:9" s="2" customFormat="1" ht="38.25" x14ac:dyDescent="0.25">
      <c r="B123" s="35" t="s">
        <v>171</v>
      </c>
      <c r="C123" s="27" t="s">
        <v>66</v>
      </c>
      <c r="D123" s="34" t="s">
        <v>76</v>
      </c>
      <c r="E123" s="93">
        <v>393.31</v>
      </c>
      <c r="F123" s="30"/>
      <c r="G123" s="28"/>
      <c r="H123" s="24">
        <f t="shared" si="8"/>
        <v>0</v>
      </c>
      <c r="I123" s="95"/>
    </row>
    <row r="124" spans="2:9" s="53" customFormat="1" x14ac:dyDescent="0.25">
      <c r="B124" s="54" t="s">
        <v>114</v>
      </c>
      <c r="C124" s="55" t="s">
        <v>39</v>
      </c>
      <c r="D124" s="56"/>
      <c r="E124" s="91">
        <v>0</v>
      </c>
      <c r="F124" s="58"/>
      <c r="G124" s="58"/>
      <c r="H124" s="59">
        <f>SUM(H125:H129)</f>
        <v>0</v>
      </c>
      <c r="I124" s="95"/>
    </row>
    <row r="125" spans="2:9" s="2" customFormat="1" ht="25.5" x14ac:dyDescent="0.25">
      <c r="B125" s="35" t="s">
        <v>172</v>
      </c>
      <c r="C125" s="27" t="s">
        <v>69</v>
      </c>
      <c r="D125" s="34" t="s">
        <v>27</v>
      </c>
      <c r="E125" s="93">
        <v>8</v>
      </c>
      <c r="F125" s="30"/>
      <c r="G125" s="28"/>
      <c r="H125" s="24">
        <f t="shared" ref="H125:H129" si="9">+ROUND(F125*E125,2)</f>
        <v>0</v>
      </c>
      <c r="I125" s="95"/>
    </row>
    <row r="126" spans="2:9" s="2" customFormat="1" x14ac:dyDescent="0.25">
      <c r="B126" s="35" t="s">
        <v>173</v>
      </c>
      <c r="C126" s="27" t="s">
        <v>70</v>
      </c>
      <c r="D126" s="34" t="s">
        <v>78</v>
      </c>
      <c r="E126" s="93">
        <v>184</v>
      </c>
      <c r="F126" s="30"/>
      <c r="G126" s="28"/>
      <c r="H126" s="24">
        <f t="shared" si="9"/>
        <v>0</v>
      </c>
      <c r="I126" s="95"/>
    </row>
    <row r="127" spans="2:9" s="2" customFormat="1" ht="25.5" x14ac:dyDescent="0.25">
      <c r="B127" s="35" t="s">
        <v>174</v>
      </c>
      <c r="C127" s="27" t="s">
        <v>202</v>
      </c>
      <c r="D127" s="34" t="s">
        <v>27</v>
      </c>
      <c r="E127" s="93">
        <v>8</v>
      </c>
      <c r="F127" s="30"/>
      <c r="G127" s="28"/>
      <c r="H127" s="24">
        <f t="shared" si="9"/>
        <v>0</v>
      </c>
      <c r="I127" s="95"/>
    </row>
    <row r="128" spans="2:9" s="2" customFormat="1" x14ac:dyDescent="0.25">
      <c r="B128" s="35" t="s">
        <v>175</v>
      </c>
      <c r="C128" s="27" t="s">
        <v>192</v>
      </c>
      <c r="D128" s="34" t="s">
        <v>78</v>
      </c>
      <c r="E128" s="93">
        <v>184</v>
      </c>
      <c r="F128" s="30"/>
      <c r="G128" s="28"/>
      <c r="H128" s="24">
        <f t="shared" si="9"/>
        <v>0</v>
      </c>
      <c r="I128" s="95"/>
    </row>
    <row r="129" spans="2:9" s="2" customFormat="1" x14ac:dyDescent="0.25">
      <c r="B129" s="35" t="s">
        <v>176</v>
      </c>
      <c r="C129" s="27" t="s">
        <v>193</v>
      </c>
      <c r="D129" s="34" t="s">
        <v>78</v>
      </c>
      <c r="E129" s="93">
        <v>24</v>
      </c>
      <c r="F129" s="30"/>
      <c r="G129" s="28"/>
      <c r="H129" s="24">
        <f t="shared" si="9"/>
        <v>0</v>
      </c>
      <c r="I129" s="95"/>
    </row>
    <row r="130" spans="2:9" s="53" customFormat="1" x14ac:dyDescent="0.25">
      <c r="B130" s="54" t="s">
        <v>115</v>
      </c>
      <c r="C130" s="55" t="s">
        <v>41</v>
      </c>
      <c r="D130" s="56"/>
      <c r="E130" s="91">
        <v>0</v>
      </c>
      <c r="F130" s="58"/>
      <c r="G130" s="58"/>
      <c r="H130" s="59">
        <f>SUM(H131:H139)</f>
        <v>0</v>
      </c>
      <c r="I130" s="95"/>
    </row>
    <row r="131" spans="2:9" s="2" customFormat="1" ht="38.25" x14ac:dyDescent="0.25">
      <c r="B131" s="35" t="s">
        <v>177</v>
      </c>
      <c r="C131" s="27" t="s">
        <v>194</v>
      </c>
      <c r="D131" s="34" t="s">
        <v>77</v>
      </c>
      <c r="E131" s="93">
        <v>69.569999999999993</v>
      </c>
      <c r="F131" s="30"/>
      <c r="G131" s="28"/>
      <c r="H131" s="24">
        <f t="shared" ref="H131:H139" si="10">+ROUND(F131*E131,2)</f>
        <v>0</v>
      </c>
      <c r="I131" s="95"/>
    </row>
    <row r="132" spans="2:9" s="2" customFormat="1" ht="63.75" x14ac:dyDescent="0.25">
      <c r="B132" s="35" t="s">
        <v>178</v>
      </c>
      <c r="C132" s="27" t="s">
        <v>199</v>
      </c>
      <c r="D132" s="34" t="s">
        <v>77</v>
      </c>
      <c r="E132" s="93">
        <v>40</v>
      </c>
      <c r="F132" s="30"/>
      <c r="G132" s="28"/>
      <c r="H132" s="24">
        <f t="shared" si="10"/>
        <v>0</v>
      </c>
      <c r="I132" s="95"/>
    </row>
    <row r="133" spans="2:9" s="2" customFormat="1" ht="25.5" x14ac:dyDescent="0.25">
      <c r="B133" s="35" t="s">
        <v>179</v>
      </c>
      <c r="C133" s="27" t="s">
        <v>71</v>
      </c>
      <c r="D133" s="34" t="s">
        <v>78</v>
      </c>
      <c r="E133" s="93">
        <v>289.86</v>
      </c>
      <c r="F133" s="30"/>
      <c r="G133" s="28"/>
      <c r="H133" s="24">
        <f t="shared" si="10"/>
        <v>0</v>
      </c>
      <c r="I133" s="95"/>
    </row>
    <row r="134" spans="2:9" s="2" customFormat="1" ht="38.25" x14ac:dyDescent="0.25">
      <c r="B134" s="35" t="s">
        <v>180</v>
      </c>
      <c r="C134" s="27" t="s">
        <v>198</v>
      </c>
      <c r="D134" s="34" t="s">
        <v>77</v>
      </c>
      <c r="E134" s="93">
        <v>28.99</v>
      </c>
      <c r="F134" s="30"/>
      <c r="G134" s="28"/>
      <c r="H134" s="24">
        <f t="shared" si="10"/>
        <v>0</v>
      </c>
      <c r="I134" s="95"/>
    </row>
    <row r="135" spans="2:9" s="2" customFormat="1" ht="25.5" x14ac:dyDescent="0.25">
      <c r="B135" s="35" t="s">
        <v>181</v>
      </c>
      <c r="C135" s="27" t="s">
        <v>72</v>
      </c>
      <c r="D135" s="34" t="s">
        <v>27</v>
      </c>
      <c r="E135" s="93">
        <v>33</v>
      </c>
      <c r="F135" s="30"/>
      <c r="G135" s="28"/>
      <c r="H135" s="24">
        <f t="shared" si="10"/>
        <v>0</v>
      </c>
      <c r="I135" s="95"/>
    </row>
    <row r="136" spans="2:9" s="2" customFormat="1" ht="38.25" x14ac:dyDescent="0.25">
      <c r="B136" s="35" t="s">
        <v>182</v>
      </c>
      <c r="C136" s="27" t="s">
        <v>73</v>
      </c>
      <c r="D136" s="34" t="s">
        <v>77</v>
      </c>
      <c r="E136" s="93">
        <v>40.58</v>
      </c>
      <c r="F136" s="30"/>
      <c r="G136" s="28"/>
      <c r="H136" s="24">
        <f t="shared" si="10"/>
        <v>0</v>
      </c>
      <c r="I136" s="95"/>
    </row>
    <row r="137" spans="2:9" s="2" customFormat="1" ht="38.25" x14ac:dyDescent="0.25">
      <c r="B137" s="35" t="s">
        <v>183</v>
      </c>
      <c r="C137" s="27" t="s">
        <v>74</v>
      </c>
      <c r="D137" s="34" t="s">
        <v>27</v>
      </c>
      <c r="E137" s="93">
        <v>7</v>
      </c>
      <c r="F137" s="30"/>
      <c r="G137" s="28"/>
      <c r="H137" s="24">
        <f t="shared" si="10"/>
        <v>0</v>
      </c>
      <c r="I137" s="95"/>
    </row>
    <row r="138" spans="2:9" s="2" customFormat="1" ht="63.75" x14ac:dyDescent="0.25">
      <c r="B138" s="35" t="s">
        <v>184</v>
      </c>
      <c r="C138" s="27" t="s">
        <v>195</v>
      </c>
      <c r="D138" s="34" t="s">
        <v>27</v>
      </c>
      <c r="E138" s="93">
        <v>1</v>
      </c>
      <c r="F138" s="30"/>
      <c r="G138" s="28"/>
      <c r="H138" s="24">
        <f t="shared" si="10"/>
        <v>0</v>
      </c>
      <c r="I138" s="95"/>
    </row>
    <row r="139" spans="2:9" s="2" customFormat="1" ht="51" x14ac:dyDescent="0.25">
      <c r="B139" s="35" t="s">
        <v>185</v>
      </c>
      <c r="C139" s="27" t="s">
        <v>196</v>
      </c>
      <c r="D139" s="34" t="s">
        <v>27</v>
      </c>
      <c r="E139" s="93">
        <v>6</v>
      </c>
      <c r="F139" s="30"/>
      <c r="G139" s="28"/>
      <c r="H139" s="24">
        <f t="shared" si="10"/>
        <v>0</v>
      </c>
      <c r="I139" s="95"/>
    </row>
    <row r="140" spans="2:9" s="2" customFormat="1" x14ac:dyDescent="0.25">
      <c r="B140" s="35"/>
      <c r="C140" s="27"/>
      <c r="D140" s="34"/>
      <c r="E140" s="29"/>
      <c r="F140" s="30"/>
      <c r="G140" s="28"/>
      <c r="H140" s="24"/>
      <c r="I140" s="21"/>
    </row>
    <row r="141" spans="2:9" s="2" customFormat="1" x14ac:dyDescent="0.25">
      <c r="B141" s="50"/>
      <c r="C141" s="51" t="s">
        <v>42</v>
      </c>
      <c r="D141" s="50"/>
      <c r="E141" s="52"/>
      <c r="F141" s="50"/>
      <c r="G141" s="50"/>
      <c r="H141" s="50"/>
      <c r="I141" s="21"/>
    </row>
    <row r="142" spans="2:9" s="2" customFormat="1" x14ac:dyDescent="0.25">
      <c r="B142" s="35"/>
      <c r="C142" s="27"/>
      <c r="D142" s="34"/>
      <c r="E142" s="29"/>
      <c r="F142" s="30"/>
      <c r="G142" s="28"/>
      <c r="H142" s="24"/>
      <c r="I142" s="21"/>
    </row>
    <row r="143" spans="2:9" s="2" customFormat="1" ht="25.5" x14ac:dyDescent="0.25">
      <c r="B143" s="35"/>
      <c r="C143" s="36" t="str">
        <f>+C18</f>
        <v>Pavimentación con concreto hidráulico en las calles Niños Héroes, en la localidad de Matatlán; Rio Nilo y La Laja en la cabecera municipal, municipio de Zapotlanejo, Jalisco.</v>
      </c>
      <c r="D143" s="34"/>
      <c r="E143" s="29"/>
      <c r="F143" s="30"/>
      <c r="G143" s="28"/>
      <c r="H143" s="26">
        <f>+H145+H151+H157</f>
        <v>0</v>
      </c>
      <c r="I143" s="21"/>
    </row>
    <row r="144" spans="2:9" s="2" customFormat="1" x14ac:dyDescent="0.25">
      <c r="B144" s="35"/>
      <c r="C144" s="27"/>
      <c r="D144" s="34"/>
      <c r="E144" s="29"/>
      <c r="F144" s="30"/>
      <c r="G144" s="28"/>
      <c r="H144" s="24"/>
      <c r="I144" s="21"/>
    </row>
    <row r="145" spans="2:9" s="20" customFormat="1" ht="25.5" x14ac:dyDescent="0.25">
      <c r="B145" s="44" t="s">
        <v>25</v>
      </c>
      <c r="C145" s="45" t="str">
        <f t="shared" ref="C145:C162" si="11">VLOOKUP(B145,$B$17:$H$140,2,FALSE)</f>
        <v>PAVIMENTACION CON CONCRETO HIDRAULICO  EN LA CALLE NIÑOS HEROES, KM 0+000 AL 0+244.38  EN LA LOCALIDAD DE MATATLAN, ZAPOTLANEJO JALISCO</v>
      </c>
      <c r="D145" s="46"/>
      <c r="E145" s="47"/>
      <c r="F145" s="48"/>
      <c r="G145" s="48"/>
      <c r="H145" s="49">
        <f t="shared" ref="H145:H162" si="12">VLOOKUP(B145,$B$17:$H$140,7,FALSE)</f>
        <v>0</v>
      </c>
      <c r="I145" s="21">
        <f>+H145*1.16</f>
        <v>0</v>
      </c>
    </row>
    <row r="146" spans="2:9" s="53" customFormat="1" x14ac:dyDescent="0.25">
      <c r="B146" s="54" t="s">
        <v>101</v>
      </c>
      <c r="C146" s="55" t="str">
        <f t="shared" si="11"/>
        <v>RED DE DRENAJE</v>
      </c>
      <c r="D146" s="56"/>
      <c r="E146" s="57"/>
      <c r="F146" s="58"/>
      <c r="G146" s="58"/>
      <c r="H146" s="59">
        <f t="shared" si="12"/>
        <v>0</v>
      </c>
      <c r="I146" s="60"/>
    </row>
    <row r="147" spans="2:9" s="53" customFormat="1" x14ac:dyDescent="0.25">
      <c r="B147" s="54" t="s">
        <v>102</v>
      </c>
      <c r="C147" s="55" t="str">
        <f t="shared" si="11"/>
        <v>PAVIMENTO CONCRETO HIDRAULICO</v>
      </c>
      <c r="D147" s="56"/>
      <c r="E147" s="57"/>
      <c r="F147" s="58"/>
      <c r="G147" s="58"/>
      <c r="H147" s="59">
        <f t="shared" si="12"/>
        <v>0</v>
      </c>
      <c r="I147" s="60"/>
    </row>
    <row r="148" spans="2:9" s="53" customFormat="1" x14ac:dyDescent="0.25">
      <c r="B148" s="54" t="s">
        <v>103</v>
      </c>
      <c r="C148" s="55" t="str">
        <f t="shared" si="11"/>
        <v>CONSTRUCCION DE BANQUETAS</v>
      </c>
      <c r="D148" s="56"/>
      <c r="E148" s="57"/>
      <c r="F148" s="58"/>
      <c r="G148" s="58"/>
      <c r="H148" s="59">
        <f t="shared" si="12"/>
        <v>0</v>
      </c>
      <c r="I148" s="60"/>
    </row>
    <row r="149" spans="2:9" s="53" customFormat="1" x14ac:dyDescent="0.25">
      <c r="B149" s="54" t="s">
        <v>104</v>
      </c>
      <c r="C149" s="55" t="str">
        <f t="shared" si="11"/>
        <v>ILUMINACION</v>
      </c>
      <c r="D149" s="56"/>
      <c r="E149" s="57"/>
      <c r="F149" s="58"/>
      <c r="G149" s="58"/>
      <c r="H149" s="59">
        <f t="shared" si="12"/>
        <v>0</v>
      </c>
      <c r="I149" s="60"/>
    </row>
    <row r="150" spans="2:9" s="53" customFormat="1" x14ac:dyDescent="0.25">
      <c r="B150" s="54" t="s">
        <v>105</v>
      </c>
      <c r="C150" s="55" t="str">
        <f t="shared" si="11"/>
        <v>RED DE AGUA POTABLE</v>
      </c>
      <c r="D150" s="56"/>
      <c r="E150" s="57"/>
      <c r="F150" s="58"/>
      <c r="G150" s="58"/>
      <c r="H150" s="59">
        <f t="shared" si="12"/>
        <v>0</v>
      </c>
      <c r="I150" s="60"/>
    </row>
    <row r="151" spans="2:9" s="20" customFormat="1" ht="25.5" x14ac:dyDescent="0.25">
      <c r="B151" s="44" t="s">
        <v>37</v>
      </c>
      <c r="C151" s="45" t="str">
        <f t="shared" si="11"/>
        <v xml:space="preserve">PAVIMENTACION CON CONCRETO HIDRAULICO EN LA CALLE RIO NILO DEL KM 0+000 AL 0+135.69 MUNICIPIO DE ZAPOTLANEJO JALISCO  </v>
      </c>
      <c r="D151" s="46"/>
      <c r="E151" s="47"/>
      <c r="F151" s="48"/>
      <c r="G151" s="48"/>
      <c r="H151" s="49">
        <f t="shared" si="12"/>
        <v>0</v>
      </c>
      <c r="I151" s="21">
        <f>+H151*1.16</f>
        <v>0</v>
      </c>
    </row>
    <row r="152" spans="2:9" s="53" customFormat="1" x14ac:dyDescent="0.25">
      <c r="B152" s="54" t="s">
        <v>106</v>
      </c>
      <c r="C152" s="55" t="str">
        <f t="shared" si="11"/>
        <v>RED DE DRENAJE</v>
      </c>
      <c r="D152" s="56"/>
      <c r="E152" s="57"/>
      <c r="F152" s="58"/>
      <c r="G152" s="58"/>
      <c r="H152" s="59">
        <f t="shared" si="12"/>
        <v>0</v>
      </c>
      <c r="I152" s="60"/>
    </row>
    <row r="153" spans="2:9" s="53" customFormat="1" x14ac:dyDescent="0.25">
      <c r="B153" s="54" t="s">
        <v>107</v>
      </c>
      <c r="C153" s="55" t="str">
        <f t="shared" si="11"/>
        <v>PAVIMENTO CONCRETO HIDRAULICO</v>
      </c>
      <c r="D153" s="56"/>
      <c r="E153" s="57"/>
      <c r="F153" s="58"/>
      <c r="G153" s="58"/>
      <c r="H153" s="59">
        <f t="shared" si="12"/>
        <v>0</v>
      </c>
      <c r="I153" s="60"/>
    </row>
    <row r="154" spans="2:9" s="53" customFormat="1" x14ac:dyDescent="0.25">
      <c r="B154" s="54" t="s">
        <v>108</v>
      </c>
      <c r="C154" s="55" t="str">
        <f t="shared" si="11"/>
        <v>CONSTRUCCION DE BANQUETAS</v>
      </c>
      <c r="D154" s="56"/>
      <c r="E154" s="57"/>
      <c r="F154" s="58"/>
      <c r="G154" s="58"/>
      <c r="H154" s="59">
        <f t="shared" si="12"/>
        <v>0</v>
      </c>
      <c r="I154" s="60"/>
    </row>
    <row r="155" spans="2:9" s="53" customFormat="1" x14ac:dyDescent="0.25">
      <c r="B155" s="54" t="s">
        <v>109</v>
      </c>
      <c r="C155" s="55" t="str">
        <f t="shared" si="11"/>
        <v>ILUMINACION</v>
      </c>
      <c r="D155" s="56"/>
      <c r="E155" s="57"/>
      <c r="F155" s="58"/>
      <c r="G155" s="58"/>
      <c r="H155" s="59">
        <f t="shared" si="12"/>
        <v>0</v>
      </c>
      <c r="I155" s="60"/>
    </row>
    <row r="156" spans="2:9" s="53" customFormat="1" x14ac:dyDescent="0.25">
      <c r="B156" s="54" t="s">
        <v>110</v>
      </c>
      <c r="C156" s="55" t="str">
        <f t="shared" si="11"/>
        <v>RED DE AGUA POTABLE</v>
      </c>
      <c r="D156" s="56"/>
      <c r="E156" s="57"/>
      <c r="F156" s="58"/>
      <c r="G156" s="58"/>
      <c r="H156" s="59">
        <f t="shared" si="12"/>
        <v>0</v>
      </c>
      <c r="I156" s="60"/>
    </row>
    <row r="157" spans="2:9" s="20" customFormat="1" ht="25.5" x14ac:dyDescent="0.25">
      <c r="B157" s="44" t="s">
        <v>40</v>
      </c>
      <c r="C157" s="45" t="str">
        <f t="shared" si="11"/>
        <v xml:space="preserve">PAVIMENTACION CON CONCRETO HIDRAULICO EN LA CALLE LA LAJA KM 0+000 AL 0+194.51 MUNICIPIO DE ZAPOTLANEJO JALISCO </v>
      </c>
      <c r="D157" s="46"/>
      <c r="E157" s="47"/>
      <c r="F157" s="48"/>
      <c r="G157" s="48"/>
      <c r="H157" s="49">
        <f t="shared" si="12"/>
        <v>0</v>
      </c>
      <c r="I157" s="21">
        <f>+H157*1.16</f>
        <v>0</v>
      </c>
    </row>
    <row r="158" spans="2:9" s="53" customFormat="1" x14ac:dyDescent="0.25">
      <c r="B158" s="54" t="s">
        <v>111</v>
      </c>
      <c r="C158" s="55" t="str">
        <f t="shared" si="11"/>
        <v>RED DE DRENAJE</v>
      </c>
      <c r="D158" s="56"/>
      <c r="E158" s="57"/>
      <c r="F158" s="58"/>
      <c r="G158" s="58"/>
      <c r="H158" s="59">
        <f t="shared" si="12"/>
        <v>0</v>
      </c>
      <c r="I158" s="60"/>
    </row>
    <row r="159" spans="2:9" s="53" customFormat="1" x14ac:dyDescent="0.25">
      <c r="B159" s="54" t="s">
        <v>112</v>
      </c>
      <c r="C159" s="55" t="str">
        <f t="shared" si="11"/>
        <v>PAVIMENTO CONCRETO HIDRAULICO</v>
      </c>
      <c r="D159" s="56"/>
      <c r="E159" s="57"/>
      <c r="F159" s="58"/>
      <c r="G159" s="58"/>
      <c r="H159" s="59">
        <f t="shared" si="12"/>
        <v>0</v>
      </c>
      <c r="I159" s="60"/>
    </row>
    <row r="160" spans="2:9" s="53" customFormat="1" x14ac:dyDescent="0.25">
      <c r="B160" s="54" t="s">
        <v>113</v>
      </c>
      <c r="C160" s="55" t="str">
        <f t="shared" si="11"/>
        <v>CONSTRUCCION DE BANQUETAS</v>
      </c>
      <c r="D160" s="56"/>
      <c r="E160" s="57"/>
      <c r="F160" s="58"/>
      <c r="G160" s="58"/>
      <c r="H160" s="59">
        <f t="shared" si="12"/>
        <v>0</v>
      </c>
      <c r="I160" s="60"/>
    </row>
    <row r="161" spans="2:9" s="53" customFormat="1" x14ac:dyDescent="0.25">
      <c r="B161" s="54" t="s">
        <v>114</v>
      </c>
      <c r="C161" s="55" t="str">
        <f t="shared" si="11"/>
        <v>ILUMINACION</v>
      </c>
      <c r="D161" s="56"/>
      <c r="E161" s="57"/>
      <c r="F161" s="58"/>
      <c r="G161" s="58"/>
      <c r="H161" s="59">
        <f t="shared" si="12"/>
        <v>0</v>
      </c>
      <c r="I161" s="60"/>
    </row>
    <row r="162" spans="2:9" s="53" customFormat="1" x14ac:dyDescent="0.25">
      <c r="B162" s="54" t="s">
        <v>115</v>
      </c>
      <c r="C162" s="55" t="str">
        <f t="shared" si="11"/>
        <v>RED DE AGUA POTABLE</v>
      </c>
      <c r="D162" s="56"/>
      <c r="E162" s="57"/>
      <c r="F162" s="58"/>
      <c r="G162" s="58"/>
      <c r="H162" s="59">
        <f t="shared" si="12"/>
        <v>0</v>
      </c>
      <c r="I162" s="60"/>
    </row>
    <row r="163" spans="2:9" s="20" customFormat="1" x14ac:dyDescent="0.25">
      <c r="B163" s="44"/>
      <c r="C163" s="45"/>
      <c r="D163" s="46"/>
      <c r="E163" s="47"/>
      <c r="F163" s="48"/>
      <c r="G163" s="48"/>
      <c r="H163" s="49"/>
      <c r="I163" s="21"/>
    </row>
    <row r="164" spans="2:9" s="20" customFormat="1" x14ac:dyDescent="0.25">
      <c r="B164" s="44"/>
      <c r="C164" s="45"/>
      <c r="D164" s="46"/>
      <c r="E164" s="47"/>
      <c r="F164" s="48"/>
      <c r="G164" s="48"/>
      <c r="H164" s="45"/>
      <c r="I164" s="21"/>
    </row>
    <row r="165" spans="2:9" s="20" customFormat="1" x14ac:dyDescent="0.25">
      <c r="B165" s="44"/>
      <c r="C165" s="45"/>
      <c r="D165" s="46"/>
      <c r="E165" s="47"/>
      <c r="F165" s="48"/>
      <c r="G165" s="48"/>
      <c r="H165" s="45"/>
      <c r="I165" s="21"/>
    </row>
    <row r="166" spans="2:9" s="2" customFormat="1" x14ac:dyDescent="0.25"/>
    <row r="167" spans="2:9" s="4" customFormat="1" x14ac:dyDescent="0.25">
      <c r="B167" s="66" t="s">
        <v>14</v>
      </c>
      <c r="C167" s="66"/>
      <c r="D167" s="66"/>
      <c r="E167" s="66"/>
      <c r="F167" s="66"/>
      <c r="G167" s="41" t="s">
        <v>15</v>
      </c>
      <c r="H167" s="42">
        <f>+H143</f>
        <v>0</v>
      </c>
    </row>
    <row r="168" spans="2:9" s="4" customFormat="1" x14ac:dyDescent="0.25">
      <c r="B168" s="67"/>
      <c r="C168" s="67"/>
      <c r="D168" s="67"/>
      <c r="E168" s="67"/>
      <c r="F168" s="67"/>
      <c r="G168" s="41" t="s">
        <v>16</v>
      </c>
      <c r="H168" s="42">
        <f>+ROUND(H167*0.16,2)</f>
        <v>0</v>
      </c>
    </row>
    <row r="169" spans="2:9" s="4" customFormat="1" x14ac:dyDescent="0.25">
      <c r="B169" s="67"/>
      <c r="C169" s="67"/>
      <c r="D169" s="67"/>
      <c r="E169" s="67"/>
      <c r="F169" s="67"/>
      <c r="G169" s="41" t="s">
        <v>17</v>
      </c>
      <c r="H169" s="42">
        <f>+H167+H168</f>
        <v>0</v>
      </c>
    </row>
    <row r="170" spans="2:9" s="2" customFormat="1" x14ac:dyDescent="0.25"/>
    <row r="171" spans="2:9" s="2" customFormat="1" x14ac:dyDescent="0.25"/>
    <row r="172" spans="2:9" s="2" customFormat="1" x14ac:dyDescent="0.25">
      <c r="H172" s="8"/>
    </row>
    <row r="173" spans="2:9" s="2" customFormat="1" x14ac:dyDescent="0.25">
      <c r="H173" s="8"/>
    </row>
    <row r="174" spans="2:9" s="2" customFormat="1" x14ac:dyDescent="0.25"/>
    <row r="175" spans="2:9" s="2" customFormat="1" x14ac:dyDescent="0.25"/>
    <row r="176" spans="2:9" s="2" customFormat="1" x14ac:dyDescent="0.25"/>
    <row r="177" spans="8:8" s="2" customFormat="1" x14ac:dyDescent="0.25">
      <c r="H177" s="7"/>
    </row>
    <row r="178" spans="8:8" s="2" customFormat="1" x14ac:dyDescent="0.25"/>
    <row r="179" spans="8:8" s="2" customFormat="1" x14ac:dyDescent="0.25"/>
    <row r="180" spans="8:8" s="2" customFormat="1" x14ac:dyDescent="0.25"/>
    <row r="181" spans="8:8" s="2" customFormat="1" x14ac:dyDescent="0.25"/>
    <row r="182" spans="8:8" s="2" customFormat="1" x14ac:dyDescent="0.25"/>
    <row r="183" spans="8:8" s="2" customFormat="1" x14ac:dyDescent="0.25"/>
    <row r="184" spans="8:8" s="2" customFormat="1" x14ac:dyDescent="0.25"/>
    <row r="185" spans="8:8" s="2" customFormat="1" x14ac:dyDescent="0.25"/>
    <row r="186" spans="8:8" s="2" customFormat="1" x14ac:dyDescent="0.25"/>
    <row r="187" spans="8:8" s="2" customFormat="1" x14ac:dyDescent="0.25"/>
    <row r="188" spans="8:8" s="2" customFormat="1" x14ac:dyDescent="0.25"/>
    <row r="189" spans="8:8" s="2" customFormat="1" x14ac:dyDescent="0.25"/>
    <row r="190" spans="8:8" s="2" customFormat="1" x14ac:dyDescent="0.25"/>
  </sheetData>
  <mergeCells count="16">
    <mergeCell ref="H12:H13"/>
    <mergeCell ref="B15:H15"/>
    <mergeCell ref="B167:F167"/>
    <mergeCell ref="B168:F169"/>
    <mergeCell ref="C4:C5"/>
    <mergeCell ref="B2:B13"/>
    <mergeCell ref="D2:G2"/>
    <mergeCell ref="D3:G6"/>
    <mergeCell ref="D7:F7"/>
    <mergeCell ref="C8:C10"/>
    <mergeCell ref="D8:F8"/>
    <mergeCell ref="E9:F9"/>
    <mergeCell ref="D10:F10"/>
    <mergeCell ref="D11:G11"/>
    <mergeCell ref="C12:C13"/>
    <mergeCell ref="D12:G13"/>
  </mergeCells>
  <printOptions horizontalCentered="1"/>
  <pageMargins left="0.19685039370078741" right="0.19685039370078741" top="0.19685039370078741" bottom="0.59055118110236227" header="0.27559055118110237" footer="0.39370078740157483"/>
  <pageSetup scale="75" orientation="landscape" horizontalDpi="300" verticalDpi="300" r:id="rId1"/>
  <headerFooter>
    <oddFooter>&amp;L&amp;8&amp;F&amp;C&amp;8Página &amp;P de &amp;N</oddFooter>
  </headerFooter>
  <rowBreaks count="1" manualBreakCount="1">
    <brk id="14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</vt:lpstr>
      <vt:lpstr>CATALOGO!Área_de_impresión</vt:lpstr>
      <vt:lpstr>CATALOGO!Títulos_a_imprimir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Diaz</dc:creator>
  <cp:lastModifiedBy>Sergio Mendez</cp:lastModifiedBy>
  <cp:lastPrinted>2019-05-31T18:04:56Z</cp:lastPrinted>
  <dcterms:created xsi:type="dcterms:W3CDTF">2018-12-17T16:20:56Z</dcterms:created>
  <dcterms:modified xsi:type="dcterms:W3CDTF">2019-05-31T19:27:43Z</dcterms:modified>
</cp:coreProperties>
</file>