
<file path=[Content_Types].xml><?xml version="1.0" encoding="utf-8"?>
<Types xmlns="http://schemas.openxmlformats.org/package/2006/content-types">
  <Default Extension="png" ContentType="image/png"/>
  <Default Extension="bin" ContentType="application/vnd.ms-office.vbaProject"/>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bookViews>
    <workbookView xWindow="630" yWindow="585" windowWidth="6615" windowHeight="6090"/>
  </bookViews>
  <sheets>
    <sheet name="conceptos" sheetId="1" r:id="rId1"/>
  </sheets>
  <functionGroups builtInGroupCount="17"/>
  <definedNames>
    <definedName name="_xlnm.Print_Titles" localSheetId="0">conceptos!$1:$16</definedName>
  </definedNames>
  <calcPr calcId="145621"/>
</workbook>
</file>

<file path=xl/calcChain.xml><?xml version="1.0" encoding="utf-8"?>
<calcChain xmlns="http://schemas.openxmlformats.org/spreadsheetml/2006/main">
  <c r="G85" i="1" l="1"/>
  <c r="G107" i="1" s="1"/>
  <c r="G81" i="1"/>
  <c r="G106" i="1" s="1"/>
  <c r="G79" i="1"/>
  <c r="G105" i="1" s="1"/>
  <c r="G77" i="1"/>
  <c r="G104" i="1" s="1"/>
  <c r="G72" i="1"/>
  <c r="G103" i="1" s="1"/>
  <c r="G62" i="1"/>
  <c r="G102" i="1" s="1"/>
  <c r="G58" i="1"/>
  <c r="G101" i="1" s="1"/>
  <c r="G56" i="1"/>
  <c r="G50" i="1"/>
  <c r="G98" i="1" s="1"/>
  <c r="G48" i="1"/>
  <c r="G97" i="1" s="1"/>
  <c r="G44" i="1"/>
  <c r="G95" i="1" s="1"/>
  <c r="G42" i="1"/>
  <c r="G94" i="1" s="1"/>
  <c r="G35" i="1"/>
  <c r="G93" i="1" s="1"/>
  <c r="G30" i="1"/>
  <c r="G92" i="1" s="1"/>
  <c r="G27" i="1"/>
  <c r="G91" i="1" s="1"/>
  <c r="G19" i="1"/>
  <c r="G90" i="1" s="1"/>
  <c r="G55" i="1" l="1"/>
  <c r="G99" i="1" s="1"/>
  <c r="G47" i="1"/>
  <c r="G96" i="1" s="1"/>
  <c r="G100" i="1"/>
  <c r="G18" i="1"/>
  <c r="G89" i="1" l="1"/>
  <c r="G17" i="1"/>
  <c r="G111" i="1" l="1"/>
  <c r="G110" i="1"/>
  <c r="G109" i="1"/>
  <c r="G88" i="1"/>
  <c r="A110" i="1"/>
</calcChain>
</file>

<file path=xl/sharedStrings.xml><?xml version="1.0" encoding="utf-8"?>
<sst xmlns="http://schemas.openxmlformats.org/spreadsheetml/2006/main" count="304" uniqueCount="146">
  <si>
    <t>GOBIERNO DEL ESTADO DE JALISCO</t>
  </si>
  <si>
    <t>LICITACIÓN PÚBLICA ESTATAL</t>
  </si>
  <si>
    <t>INSTITUTO DE LA INFRAESTRUCTURA FÍSICA EDUCATIVA DEL</t>
  </si>
  <si>
    <t>E-REM-B-REH-03448-LP-0079-2020</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</si>
  <si>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</si>
  <si>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</si>
  <si>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</si>
  <si>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</si>
  <si>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</si>
  <si>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</si>
  <si>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</si>
  <si>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</si>
  <si>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</si>
  <si>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</si>
  <si>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</si>
  <si>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</si>
  <si>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</si>
  <si>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</si>
  <si>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</si>
  <si>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</si>
  <si>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</si>
  <si>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TRABAJO : BAS-REH-03448</t>
  </si>
  <si>
    <t>CONSTRUCCIÓN DE ESTRUCTURA CON LONARIA Y REHABILITACIÓN GENERAL EN LA ESCUELA PRIMARIA JOSÉ VASCONCELOS CCT14EPR1118D, UBICADA EN LA LOCALIDAD DE PARQUES DE SANTA CRUZ DEL VALLE, MUNICIPIO DE SAN PEDRO TLAQUEPAQUE, JALISCO.</t>
  </si>
  <si>
    <t>D</t>
  </si>
  <si>
    <t>EDIFICIO D</t>
  </si>
  <si>
    <t>D.01(140)</t>
  </si>
  <si>
    <t xml:space="preserve">DEMOLICIONES, DESMONTAJES Y MECANICA DE SUELOS    </t>
  </si>
  <si>
    <t>DESINSTALACION DE PUERTA DE MADERA DE 1 HOJA, CON RECUPERACION, INCLUYE: ALMACENAJE EN BODEGA DE OBRA, RETIRO DE MARCO DE MADERA, MANO DE OBRA, HERRAMIENTAS Y ACARREOS AL LUGAR DE ALMACENAJE.</t>
  </si>
  <si>
    <t>PZA</t>
  </si>
  <si>
    <t xml:space="preserve">DEMOLICION DE HORMIGON DE ENTREPISO Y/O AZOTEA, CON UN ESPESOR DE 10 CMS. PROMEDIO INCLUYE: RETIRO DE MATERIAL PRODUCTO DE LA DEMOLICION FUERA DE LA OBRA.
</t>
  </si>
  <si>
    <t xml:space="preserve">M2 </t>
  </si>
  <si>
    <t>DEMOLICION DE PISO DE MOSAICO Y/O DE CONCRETO INCLUYE; RETIRO Y ACARREO DE OBRA DE MATERIAL PRODUCTO DE LA DEMOLICION, A LUGAR INDICADO POR SUPERVISION DENTRO Y FUERA DE OBRA E INCLUYE: HERRAMIENTA Y  MANO DE OBRA CALIFICADA.</t>
  </si>
  <si>
    <t xml:space="preserve">DEMOLICION  DE LOSA DE CONCRETO ARMADO DE 10.0 CMS. DE ESPESOR. INCLUYE: HERRAMIENTA, EQUIPO NECESARIO, MANO DE OBRA Y ACARREO DE MATERIAL PRODUCTO DE LAS DEMOLICIONES FUERA DE LA OBRA HASTA EL LUGAR PERMITIDO POR LAS AUTORIDADES CORRESPONDIENTES.
</t>
  </si>
  <si>
    <t>DESBASTE DE PISO DE CONCRETO CON HERRAMIENTA MANUAL CON UN ESPESOR DE  1.5 CMS. PROMEDIO, PARA ALOJAR GUIA PODOTACTIL Y/O LOSETA CERAMICA, DE 30 CM DE ANCHO, REMATANDO A NIVEL DE PISO DE PISO DE CONCRETO Y/O CERAMICA EXISTENTE, INCLUYE: TRAZO, CORTE CON DISCO, HERRAMIENTAS, LIMPIEZA DEL AREA DE TRABAJO,  MANO DE OBRA Y RETIRO DE MATERIALES PRODUCTO DEL DESBASTE FUERA DE LA OBRA.</t>
  </si>
  <si>
    <t>DEMOLICION DE HORMIGON, IMPERMEABILIZANTE Y ENLADRILLADO DE AZOTEA EN CUBIERTAS A CUALQUIER NIVEL CON UN ESPESOR DE 10 CMS. INCLUYE; HERRAMIENTA, EQUIPO  NECESARIO, MANO DE OBRA, ACARREO Y RETIRO DE MATERIAL PRODUCTO DE LA DEMILICION DENTRO Y FUERA DE LA OBRA.</t>
  </si>
  <si>
    <t>RETIRO DE LAMPARAS FLUORESCENTE DE 2 X 59 CON RECUPERACION, INCLUYE; RETIRO DE ELEMENTOS DE FIJACION DESMONTAJE, HERRAMIENTAS, MANO DE OBRA, ACARREOS DENTRO Y FUERA DE LA OBRA DE MATERIAL PRODUCTO DEL DESMONTAJE Y LIMPIEZA DEL AREA DE TRABAJO.</t>
  </si>
  <si>
    <t>D.02(310)</t>
  </si>
  <si>
    <t xml:space="preserve">MUROS, CADENAS, CASTILLOS Y REPIZONES.            </t>
  </si>
  <si>
    <t>RESANADO DE GRIETAS EN MURO DE LADRILLO DE 2 A 4 MM DE ANCHO, A BASE DE SIKADUR-52, POR AMBAS CARAS DEL MURO, RELLENANDO LA TOTALIDAD DE LA GRIETA, A TODO EL ANCHO DEL MURO, INCLUYE: LIMPIEZA DE GRIETAS CON AIRE A PRESION, ACARREO DE MATERIALES HASTA EL SITIO DE SU UTILIZACION, HERRAMIENTA Y MANO DE OBRA.</t>
  </si>
  <si>
    <t xml:space="preserve">ML </t>
  </si>
  <si>
    <t>REPARACIONES DE GRIETAS MENORES EN MUROS. INCLUYE; DEMOLICION DEL APLANADO DEL AREA  AFECTADA, SUMINISTRO Y COLOCACION DE MALLA ELECTROSOLDADA  6X6-10/10 DE 50 CMS, DE ANCHO,  MATERIAL DE FIJACION Y APLANADO ACABADO SIMILAR AL EXISTENTE CON MORTERO CEMENO-ARENA PROP. 1:3 MANO DE OBRA, HERRAMIENTA, MATERIALES, ANDAMIOS, ACARREOS A CUALQUIER NIVEL, DENTRO Y FUERA DE LA OBRA  Y LIMPIEZA DEL AREA DE TRABAJO.</t>
  </si>
  <si>
    <t>D.03(319)</t>
  </si>
  <si>
    <t xml:space="preserve">ENTREPISOS, CUBIERTA Y ACABADOS DE AZOTEA         </t>
  </si>
  <si>
    <t xml:space="preserve">FINO DE 3-5 CM. DE ESPESOR, CON MORTERO DE CEMENTO-ARENA PROP. 1:3, PREVIA APLICACION DE IMPREGNACION EN LA TOTALIDAD DEL AREA DE FESTER BOND CON UN RENDIMIENTO DE 0.1667 LTS/M2, ACABADO APALILLADO, PARA RECIBIR SISTEMA IMPERMEABILIZACION PREFABRICADO, INCLUYE: MATERIALES, CIMBRA EN FRONTERAS, REMATES, DESPERDICIOS, HERRAMIENTAS, LIMPIEZAS, MANO DE OBRA  Y ACARREOS DEL MATERIAL AL SITIO DE SU UTILIZACION, A CUALQUIER NIVEL.
</t>
  </si>
  <si>
    <t>FORJADO DE ZAVALETA EN AZOTEA A BASE DE JALCRETO SIMPLE F´C=100 KG/CM2, DE 15 CM POR LADO, A 45°, CON ACABADO APALILLADO, INCLUYE: MATERIALES, DESPERDICIOS, HERRAMIENTAS, EQUIPO DE SEGURIDAD, LIMPIEZA, MANO DE OBRA Y ACARREO DE MATERIALES AL LUGAR DE SU UTILIZACION A CUALQUIER NIVEL.</t>
  </si>
  <si>
    <t>IMPERMEABILIZACION DE MUROS O LOSAS, A BASE DE MEMBRANA PREFABRICADA, MCA. IMPERQUIMIA, UNIPLAS AERO PLUS SBS, ALTO DESEMPEÑO CON VENTILACION ANTIABOLSAMIENTOS, FABRICADA A BASE DE ASFALTOS MODIFICADOS CON POLIMEROS SINTETICOS SBS (ESTIRENO BUTADIENO ESTIRENO) REFORZADA CON MALLA POLIESTER DE ALTA RESISTENCIA, ACABADO APARENTE A BASE DE GRAVILLA ESMALTADA A FUEGO, 4.5 MM  DE ESPESOR TOTAL, COLOR ROJO TERRACOTA, GARANTIA POR ESCRITO DE 10 AÑOS, POR LA EMPRESA CONTRATISTA., INCLUYE: LIMPIEZA Y PREPARACION DE LA SUPERFICIE, APLICACION DE PRIMER IMPERCOAT PRIMARIO SL, PARA ANCLAJE Y TAPAPORO DE LA SUPERFICIE, SELLADO DE FISURAS Y GRIETAS A BASE DE CEMENTO PLASTICO BITUMINOSO IMPERCOAT CEMENTO SBS, SUMINISTRO Y COLOCACION DE MEMBRANA POR MEDIO DE TERMOFUSION A BASE DE FUEGO DE SOPLETE DE GAS BUTANO, HACIENDO TRASLAPES MINIMOS DE 0.10 MTS. EN AMBOS SENTIDOS, SELLADO DE ORILLAS, REMATES Y TRASLAPES, MATERIALES MENORES Y DE CONSUMO, CORTES, DESPERDICIOS, LIMPIEZA GENERAL, HERRAMIENTAS, MANO DE OBRA ESPECIALIZADA Y ACARREOS AL SITIO DE SU COLOCACION.</t>
  </si>
  <si>
    <t>ESCOTILLA PARA ACCESO DE AZOTEA DE 0.80 X 0.80 M CON PRETIL DE LADRILLO DE LAMA DE 7.0 X 14.0 X 28.0 CM, APLANADO APALILLADO CON MORTERO CEMENTO-ARENA 1:4, FABRICACION Y COLOCACION DE TAPA CON MARCO DE ANGULO DE 1 1/4" X 1 1/4" X 1/4", CONTRAMARCO DE ANGULO DE 1 1/2" X 1/2" X 1/4", TAPA DE LAMINA CAL. 18 CON REFUERZO LADO INTERIOR DE ANGULO 1/2" X 1/2" X 1/8", PASADOR Y SELLO HERMETICO CON CINTA TUCK O SIMILAR, INCLUYE: TRAZO Y NIVELACION, ZAVALETA EXTERIOR, BOLEADOS, MATERIALES NECESARIOS, SOLDADURA, ACARREOS, PINTURA ANTICORROSIVA DE TALLER Y DE ESMALTE COLOR INDICADO POR LA SUPERVISION, HERRAMIENTA MENOR, EQUIPO Y MANO DE OBRA.</t>
  </si>
  <si>
    <t>D.04(372)</t>
  </si>
  <si>
    <t xml:space="preserve">PISOS                                             </t>
  </si>
  <si>
    <t>SUMINISTRO Y COLOCACION DE JUNTA DE CONTRACCION ELASTOMERICA DE 1RA. EN PISOS, A BASE DE PLASTICEMEN, INCLUYE: LIMPIEZA DEL AREA A TRATAR, DESPERDICIOS Y ACARREO DEL MATERIAL AL SITIO DE SU COLOCACION.</t>
  </si>
  <si>
    <t>CORTE CON DISCO DE DIAMANTE EN PISO Y/O LOSA DE CONCRETO, 5.00 CM. DE PROFUNDIDAD Y 0.60 CM. DE ANCHO, INCLUYE: TRAZO, HERRAMIENTAS, EQUIPO DE CORTE, EQUIPO DE SEGURIDAD, ACARREOS, MANO DE OBRA Y LIMPIEZA DEL AREA DE TRABAJO.</t>
  </si>
  <si>
    <t xml:space="preserve">FIRME DE CONCRETO F'C=150 KG/CM2 DE 8 CMS DE ESPESOR, CON MALLA ELECTROSOLDADA DE 6X6 - 10/10, ACABADO APALILLADO,  INCLUYE: EXTENDIDO, REGLEADO, PERFILADO EN FRONTERAS, CURADO, MATERIALES, HERRAMIENTAS, MANO DE OBRA,  Y ACARREOS DEL MATERIAL AL SITIO DE SU UTILIZACION. </t>
  </si>
  <si>
    <t>FIRME DE JALCRETO F'C=100 KG/CM2 DE 8 CMS DE ESPESOR,  ACABADO APALILLADO,  INCLUYE: EXTENDIDO, REGLEADO, PERFILADO EN FRONTERAS, CURADO, MATERIALES, HERRAMIENTAS, MANO DE OBRA,  Y ACARREOS DEL MATERIAL AL SITIO DE SU UTILIZACION. (UTILIZACION DE MATERIAL DE LA REGION)</t>
  </si>
  <si>
    <t>SUMINISTRO E INSTALACION DE GUIA PODOTACTIL COLOR AMARILLO DE 30 CM DE ANCHO, ELABORADA A BASE TABLETAS DE ARCILLA POLISINTETICA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</si>
  <si>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SUMINISTRO Y COLOCACION DE PISO CERAMICO ANTIDERRAPANTE  MARCA LAMOSA  MODELO DIAMANTE  DE 20 X 20 CM. COLOR BLANCO, PRIMERA CALIDAD, ASENTADO CON PEGAPISO, INCLUYE: JUNTEADOR COLOR BLANCO, CORTES, DESPERDICIOS, HERRAMIENTAS Y MANO DE OBRA.(AREA REGADERAS)</t>
  </si>
  <si>
    <t>D.05(393)</t>
  </si>
  <si>
    <t xml:space="preserve">PINTURA                                           </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</si>
  <si>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MUROS APLANADOS DE MEZCLA APALILLADO O PULIDO, TRABAJO TERMINADO, A DOS MANOS, INCLUYE: MATERIALES MENORES Y DE CONSUMO, ANDAMIOS, PREPARACION DE LA SUPERFICIE, SELLADO DE LA SUPERFICIE, HERRAMIENTAS, LIMPIEZA, MANO DE OBRA Y  ACARREOS DE MATERIALES AL SITIO DE SU UTILIZACIÓN.</t>
  </si>
  <si>
    <t>D.06(510)</t>
  </si>
  <si>
    <t xml:space="preserve">INSTALACION ELECTRICA EN EDIFICIO                 </t>
  </si>
  <si>
    <t>SUMINISTRO E INSTALACION DE LUMINARIO DE SOBREPONER MCA.  HIGHLUMEN MOD. C-SBV20-S43TLC20-C, NOVALUX MOD. NOEII314.5LEDT8 MVSAPE, O SIMILAR, SISTEMA LED DE 45 WATTS. +- 8%, PARA OPERAR CON TRES TUBOS LED T8 (14-16 WATTS C/U), 4000°K, DRIVER INTEGRADO MULTIVOLTAJE  100-240 VOLTS ,  EN GABINETE METALICO FABRICADO EN LAMINA DE ACERO ROLADA EN FRIO CAL. 24 MINIMO, CON ACABADO EN POLVO POLIESTER EN APLICACION ELECTROSTÁTICA  COLOR BLANCO, DIFUSOR ENVOLVENTE 100% ACRILICO, LA LUMINARIA (COMPLETA) DEBERA CUMPLIR CON LA NORMA ANCE, INCLUYE: ELEMENTOS DE FIJACION, CONEXION, MATERIALES MENORES Y DE CONSUMO, GARANTIAS, COPIA DE CERTIFICACION ANCE ANEXA EN ELTRAMITE DE LA ESTIMACION, HERRAMIENTAS, ANDAMIOS, MANO DE OBRA, PRUEBAS, LIMPIEZA Y ACARREOS.</t>
  </si>
  <si>
    <t>INSTALACION DE LAMPARA DE RECUPERACION CON GABINETE A CUALQUIER NIVEL. INCLUYE; MATERIALES DE FIJACION, ACARREO DE MATERIALES AL SITIO DE SU UTILIZACION, CONEXION, LIMPIEZA DE LAMPARAS Y GABINETES ANTES DE SU INSTALACION, ANDAMIOS, MATERIALES FALTANTES ( TORNILLOS, ACRILICOS, BALASTRAS, CABLES, PINTURA DE GABINETES ETC. ) Y MANO DE OBRA.</t>
  </si>
  <si>
    <t>B</t>
  </si>
  <si>
    <t>EDIFICIO B</t>
  </si>
  <si>
    <t>B.01(140)</t>
  </si>
  <si>
    <t>B.02(319)</t>
  </si>
  <si>
    <t>CUBIERTA PARA PATIO CIVICO</t>
  </si>
  <si>
    <t>82.01(140)</t>
  </si>
  <si>
    <t>DEMOLICION DE FIRME Y/O PISO DE CONCRETO DE 10 CM DE ESPESOR PROMEDIO, EN SECCIONES OBLIGADAS, INC. CORTE CON DISCO PARA DELIMITAR AREA DE DEMOLICION; MANO DE OBRA, HERRAMIENTA, EQUIPO,  CARGA Y ACARREO INTERIOR Y FUERA DE LA OBRA DEL MATERIAL PRODUCTO DE LA DEMOLICION.</t>
  </si>
  <si>
    <t>82.02(150)</t>
  </si>
  <si>
    <t xml:space="preserve">TRABAJOS PRELIMINARES                             </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</si>
  <si>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</si>
  <si>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EXCAVACION EN CEPAS POR MEDIOS MANUALES EN MATERIAL TIPO "B", DE 0 A 2.00 M. DE PROFUNDIDAD, EN SECO, INCLUYE: AFINE DE TALUDES Y FONDO, TRASPALEOS,  MOVIMIENTOS Y ACARREOS DENTRO DE LA OBRA, HERRAMIENTAS Y MANO DE OBRA, MEDIDO EN BANCO.</t>
  </si>
  <si>
    <t xml:space="preserve">M3 </t>
  </si>
  <si>
    <t>CARGA POR CUALQUIER MEDIO Y ACARREO EN CAMION DE MATERIAL DE DESPERDICIO PRODUCTO DE LAS EXCAVACIONES FUERA DE LA OBRA, A LUGAR PERMITIDO POR LAS AUTORIDADES CORRESPONDIENTES, MEDIDO EN BANCO. INCLUYE CARGA,  ACARREO Y DESCARGA A TIRO LIBRE, HERRAMIENTA, EQUIPO, MATERIALES DE CONSUMO Y MANO DE OBRA.</t>
  </si>
  <si>
    <t>82.03(160)</t>
  </si>
  <si>
    <t xml:space="preserve">CIMENTACION                                       </t>
  </si>
  <si>
    <t>PLANTILLA DE RELLENO DE EMBECO NO. 636, DE 5.0 CM DE ESPESOR PROMEDIO, PARA RECIBIR PLACA BASE DE COLUMNAS DE ESTRUCTURA METALICAS, INCLUYE: PREPARACION, CIMBRA, DECIMBRADO, MATERIALES, DESPERDICIOS, HERRAMIENTAS, LIMPIEZAS Y MANO DE OBRA.</t>
  </si>
  <si>
    <t>PLANTILLA DE CONCRETO F'C=100 KG/CM2, TMA=3/4", DE 5.00 CM DE ESPESOR PROMEDIO. INCLUYE: MATERIALES, HERRAMIENTAS, AFINE, NIVELACION, LIMPIEZA, MANO DE OBRA Y ACARREO DE MATERIALES AL SITIO DE SU UTILIZACION.</t>
  </si>
  <si>
    <t>CIMBRA  ACABADO COMUN, EN CIMENTACION, INCLUYE: DESPERDICIO, HABILITADO, CIMBRADO Y DESCIMBRA, NIVELACION, PLOMEO MATERIAL, MANO DE OBRA , LIMPIEZA, HERRAMIENTA, ACARREO DEL MATRIAL DENTRO Y FUERA DE LA OBRA.</t>
  </si>
  <si>
    <t>SUMINISTRO, HABILITADO, ARMADO Y COLOCACION DE ACERO DE REFUERZO FY=4,200 KG/CM2 (G.E.), DE 3/8" ( #3 ), EN CIMENTACION, INCLUYE: MATERIALES, HABILITADO,  DOBLECES,  SILLETAS, ALAMBRE, GANCHOS, ESCUADRAS, TRASLAPES, DESPERDICIOS HERRAMIENTAS, MANO DE OBRA Y ACARREO DE MATERIALES AL SITIO DE SU COLOCACION.</t>
  </si>
  <si>
    <t xml:space="preserve">KG </t>
  </si>
  <si>
    <t>SUMINISTRO, HABILITADO, ARMADO Y COLOCACION DE ACERO DE REFUERZO FY=4,200 KG/CM2 (G.E.), DE 1/2" ( #4 ),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</si>
  <si>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1" (#8 ), EN CIMENTACION, INCLUYE: MATERIALES, HABILITADO,  DOBLECES,  SILLETAS, ALAMBRE, GANCHOS, ESCUADERAS, TRASLAPES, DESPERDICIOS HERRAMIENTAS, MANO DE OBRA Y ACARREO DE MATERIALES AL SITIO DE SU COLOCACION.</t>
  </si>
  <si>
    <t>SUMINISTRO Y COLOCACION DE CONCRETO HECHO EN OBRA F'C=250 KG/CM2, TMA= 3/4", R.N. EN CIMENTACION. INCLUYE: TENDIDO, RASTREADO, VIBRADO, NIVELACION, HERRAMIENTAS, LIMPIEZA, PRUEBAS,  CURADO CON CURACRETO ROJO,  DESPERDICIO Y MANO DE OBRA.</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</si>
  <si>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</si>
  <si>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FABRICACION, SUMINISTRO Y COLOCACION DE JUEGO DE ANCLAS EN "L" DE REDONDO LISO (COLD ROLLED) CON 4 VARILLAS DE 1" (#8), DE 70 CM DE DESARROLLO TOTAL (CADA ANCLA), CON 10 CM. DE ROSCA EN EXTREMO SUPERIOR, UNIDAS CON 2 ANILLETAS DE DE VARILLA CORRUGADA DE 3/8" Y ALINEADAS A LA PLACA EN LA BASE DE COLUMNA. INCLUYE: CORTES, ROSCADO, DESPERDICIOS, ALINEACION, NIVELACION, PLOMEO, SOLDADURA, DOBLECES, TUERCAS, RONDANAS,  MANO DE OBRA, EQUIPO, HERRAMIENTA Y ACARREOS.</t>
  </si>
  <si>
    <t>JGO</t>
  </si>
  <si>
    <t>82.04(200)</t>
  </si>
  <si>
    <t xml:space="preserve">ESTRUCTURA                                        </t>
  </si>
  <si>
    <t>SUMINISTRO, HABILITADO Y MONTAJE DE ESTRUCTURA METALICA DE ACERO ASTMA-36 F'Y=2530 KG/CM2, SOLDADOS Y/O ATORNILLADOS, (PERFILES IPR. IPS, CPS, REDONDOS SOLIDO, SOLERAS Y PLACAS, ETC, DIFERENTES DIMENSIONES Y CALIBRES,) PARA COLUMNAS, ARMADURAS, TRABES Y VIGAS, INCLUYE: MATERIALES MENORES Y DE CONSUMO, TRAZO, CORTES, AJUSTES, DESPERDICIOS, ENDEREZADO, BISELADO, DESCALIBRES, BARRENOS, TORQUES, SOLDADURA, UNA PRUEBA RADIOGRAFICA Y/O LIQUIDOS PENETRANTES POR CADA 500 KG. DE ACERO, FLETES, PINTURA ANTICORROSIVA, MANO DE OBRA CALIFICADA, HERRAMIENTA, EQUIPO, FLETES, ELEVACIONES, ACARREOS DE MATERIALES AL SITIO DE SU COLOCACION, ACUALQUIER ALTURA.</t>
  </si>
  <si>
    <t>SUMINISTRO, HABILITADO Y MONTAJE DE ESTRUCTURA METALICA DE ACERO, ASTM A-500 GR-B, F'Y=3200 KG/CM2, SOLDADOS Y/O ATORNILLADOS, (OR, OC, TUBOS REDONDOS, PTR, ETC, DIFERENTES DIMENSIONES Y CALIBRES,) PARA COLUMNAS, ARMADURAS, TRABES Y VIGAS, INCLUYE: MATERIALES MENORES Y DE CONSUMO, TRAZO, CORTES, AJUSTES, DESPERDICIOS, ENDEREZADO, BISELADO, DESCALIBRES, BARRENOS, TORQUES, SOLDADURA, UNA PRUEBA RADIOGRAFICA Y/O LIQUIDOS PENETRANTES POR CADA 500 KG. DE ACERO, FLETES, PINTURA ANTICORROSIVA, MANO DE OBRA CALIFICADA, HERRAMIENTA, ANDAMIOS, EQUIPO, FLETES, ELEVACIONES, ACARREOS DE MATERIALES AL SITIO DE SU COLOCACION, A CUALQUIER ALTURA.</t>
  </si>
  <si>
    <t>3,340.0000</t>
  </si>
  <si>
    <t>SUMINISTRO, HABILITADO, ROLADO Y MONTAJE DE ESTRUCTURA METALICA DE ACERO, ASTM A-500 GR-B, F'Y=3200 KG/CM2, SOLDADOS Y/O ATORNILLADOS, (OR, OC, TUBOS REDONDOS, PTR, ETC, DIFERENTES DIMENSIONES Y CALIBRES,) PARA COLUMNAS, ARMADURAS, TRABES Y VIGAS, INCLUYE: MATERIALES MENORES Y DE CONSUMO, TRAZO, CORTES, AJUSTES, DESPERDICIOS, ENDEREZADO, ROLADO, BISELADO, DESCALIBRES, BARRENOS, TORQUES, SOLDADURA, UNA PRUEBA RADIOGRAFICA Y/O LIQUIDOS PENETRANTES POR CADA 500 KG. DE ACERO, FLETES, PINTURA ANTICORROSIVA, MANO DE OBRA CALIFICADA, HERRAMIENTA, ANDAMIOS, EQUIPO, FLETES, ELEVACIONES, ACARREOS DE MATERIALES AL SITIO DE SU COLOCACION, A CUALQUIER ALTURA.</t>
  </si>
  <si>
    <t>3,070.0000</t>
  </si>
  <si>
    <t>SUMINISTRO, HABILITADO  Y COLOCACION TENSORES, CRUCETAS Y/O TIRANTES DE REDONDO LISO (COLD ROLLED) DE ACERO DE BAJO CARBÓN ASTM A-108 DE ½" A 1" DE DIAMETRO, INCLUYE: TRAZO, CORTES, AJUSTES, BARRENOS, DESPERDICOS, DESCALIBRES, SOLDADURA DE PENETRACION, PRUEBAS RADIOGRAFICAS Y/O LIQUIDOS PENETRANTES, ROSCADO, TUERCAS, RONDANAS, TENSADO, TORQUES, FLETES, HERRAMIENTAS, ANDAMIOS, EQUIPO, PINTURA ANTICORROSIVA, MANO DE OBRA Y ACARREOS AL SITIO DE SU COLOCACION. A CUALQUIER ALTURA.</t>
  </si>
  <si>
    <t>82.05(319)</t>
  </si>
  <si>
    <t>SUMINISTRO E INSTALACION DE MEMBRANA ARQUITECTONICA BLACK OUT PVC/PVDF, PESO 850 G/M2, TIPO I RESISTENCIA A LA RUPTURA: 3000 N/5CM, RESISTENCIA AL RASGADO 300 N, ADHESIÓN DE 100 A 120 N/5CM, AUTO-EXTINGUIBLE O TRATAMIENTO AL FUEGO, TRANSMITANCIA UV&lt;0.1%, TRATAMIENTO ANTI-HONGOS Y DURABILIDAD DE 15 AÑOS COMO MÍNIMO, UNIDAD CON TERMO SELLADO, INCLUYE: TRAZO, CORTES, CONFECCIÓN, HERRAJES, TENSORES, MATERIALES MENORES Y DE CONSUMO, DESPERDICIOS, ELEVACIÓN, HERRAMIENTAS, EQUIPO,  ELEMENTOS DE FIJACION, SELLADO, LIMPIEZA, MANO DE OBRA ESPECIALIZADA, FLETES Y ACARREOS.</t>
  </si>
  <si>
    <t>82.06(372)</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</si>
  <si>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</si>
  <si>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82.07(393)</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</si>
  <si>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DE TUBO DE FIERRO NEGRO DE 4" A 6" DE DIÁMETRO, (POSTES, PASAMANOS, BARANDALES, ESTRUCTURAS, REDES, ETC.), TRABAJO TERMINADO, A DOS MANOS, INCLUYE: MATERIALES MENORES Y DE CONSUMO, PREPARACION DE LA SUPERFICIE, ANDAMIOS, HERRAMIENTAS, LIMPIEZA, MANO DE OBRA Y  EQUIPO DE SEGURIDAD.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</si>
  <si>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TUBO DE FIERRO NEGRO DE 3/4" A 1 1/2" DE DIÁMETRO, (POSTES, PASAMANOS, BARANDALES, REDES, ETC.),  TRABAJO TERMINADO, A DOS MANOS, INCLUYE: MATERIALES MENORES Y DE CONSUMO, PREPARACION DE LA SUPERFICIE, ANDAMIOS, HERRAMIENTAS, LIMPIEZA, MANO DE OBRA Y  EQUIPO DE SEGURIDAD.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</si>
  <si>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DE TUBO DE FIERRO NEGRO DE 8" A 10" DE DIÁMETRO, (POSTES, PASAMANOS, BARANDALES, ESTRUCTURAS, REDES, ETC.), TRABAJO TERMINADO, A DOS MANOS, INCLUYE: MATERIALES MENORES Y DE CONSUMO, PREPARACION DE LA SUPERFICIE, ANDAMIOS, HERRAMIENTAS, LIMPIEZA, MANO DE OBRA Y  EQUIPO DE SEGURIDAD. CUALQUIER ALTURA.</t>
  </si>
  <si>
    <t>82.08(396)</t>
  </si>
  <si>
    <t xml:space="preserve">LIMPIEZA                                          </t>
  </si>
  <si>
    <t>LIMPIEZA GENERAL DE LA OBRA, INCLUYE: ACARREO DEL MATERIAL PRODUCTO DE LA LIMPIEZA , FUERA DE LA OBRA.</t>
  </si>
  <si>
    <t>RESUMEN DE PARTIDAS</t>
  </si>
  <si>
    <t>BAS-REH-03448</t>
  </si>
  <si>
    <t>IMPORTE CON LETRA (IVA INCLUIDO)</t>
  </si>
  <si>
    <t>SUBTOTAL M.N.</t>
  </si>
  <si>
    <t>IVA M.N.</t>
  </si>
  <si>
    <t>TOTAL M.N.</t>
  </si>
  <si>
    <t>30.0000</t>
  </si>
  <si>
    <t>CERO PESOS 00/100 M.N.</t>
  </si>
  <si>
    <t>100.0000</t>
  </si>
  <si>
    <t>400.0000</t>
  </si>
  <si>
    <t>50.0000</t>
  </si>
  <si>
    <t>319.0000</t>
  </si>
  <si>
    <t>32.0000</t>
  </si>
  <si>
    <t>40.0000</t>
  </si>
  <si>
    <t>1.0000</t>
  </si>
  <si>
    <t>84.0000</t>
  </si>
  <si>
    <t>44.0000</t>
  </si>
  <si>
    <t>375.0000</t>
  </si>
  <si>
    <t>24.0000</t>
  </si>
  <si>
    <t>8.0000</t>
  </si>
  <si>
    <t>190.0000</t>
  </si>
  <si>
    <t>23.0500</t>
  </si>
  <si>
    <t>22.5000</t>
  </si>
  <si>
    <t>466.2000</t>
  </si>
  <si>
    <t>27.0000</t>
  </si>
  <si>
    <t>2.0000</t>
  </si>
  <si>
    <t>29.0000</t>
  </si>
  <si>
    <t>245.0000</t>
  </si>
  <si>
    <t>115.0000</t>
  </si>
  <si>
    <t>515.0000</t>
  </si>
  <si>
    <t>6.0000</t>
  </si>
  <si>
    <t>21.0000</t>
  </si>
  <si>
    <t>10.0000</t>
  </si>
  <si>
    <t>538.0000</t>
  </si>
  <si>
    <t>330.0000</t>
  </si>
  <si>
    <t>456.4000</t>
  </si>
  <si>
    <t>303.0000</t>
  </si>
  <si>
    <t>82.0000</t>
  </si>
  <si>
    <t>51.0000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</si>
</sst>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000"/>
    <numFmt numFmtId="165" formatCode="\$#,##0.00"/>
  </numFmts>
  <fonts count="9" x14ac:knownFonts="1">
    <font>
      <sz val="11"/>
      <color rgb="FF000000"/>
      <name val="Calibri"/>
    </font>
    <font>
      <b/>
      <sz val="11"/>
      <color rgb="FF000000"/>
      <name val="Calibri"/>
      <family val="2"/>
    </font>
    <font>
      <b/>
      <sz val="8"/>
      <color rgb="FF000000"/>
      <name val="Calibri"/>
      <family val="2"/>
    </font>
    <font>
      <b/>
      <sz val="11"/>
      <color rgb="FFFFFFFF"/>
      <name val="Calibri"/>
      <family val="2"/>
    </font>
    <font>
      <sz val="8"/>
      <color rgb="FF000000"/>
      <name val="Calibri"/>
      <family val="2"/>
    </font>
    <font>
      <b/>
      <sz val="9"/>
      <color rgb="FF000000"/>
      <name val="Calibri"/>
      <family val="2"/>
    </font>
    <font>
      <b/>
      <sz val="14"/>
      <color rgb="FF000000"/>
      <name val="Calibri"/>
      <family val="2"/>
    </font>
    <font>
      <b/>
      <sz val="11"/>
      <color rgb="FF31869B"/>
      <name val="Calibri"/>
      <family val="2"/>
    </font>
    <font>
      <b/>
      <sz val="11"/>
      <color rgb="FFC0504D"/>
      <name val="Calibri"/>
      <family val="2"/>
    </font>
  </fonts>
  <fills count="6">
    <fill>
      <patternFill patternType="none"/>
    </fill>
    <fill>
      <patternFill patternType="gray125"/>
    </fill>
    <fill>
      <patternFill patternType="none"/>
    </fill>
    <fill>
      <patternFill patternType="solid">
        <fgColor rgb="FF632523"/>
        <bgColor rgb="FFFFFFFF"/>
      </patternFill>
    </fill>
    <fill>
      <patternFill patternType="solid">
        <fgColor rgb="FF632523"/>
        <bgColor rgb="FF000000"/>
      </patternFill>
    </fill>
    <fill>
      <patternFill patternType="solid">
        <fgColor rgb="FF632523"/>
        <bgColor indexed="64"/>
      </patternFill>
    </fill>
  </fills>
  <borders count="1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1">
    <xf numFmtId="0" fontId="0" fillId="0" borderId="0"/>
  </cellStyleXfs>
  <cellXfs count="72">
    <xf numFmtId="0" fontId="0" fillId="2" borderId="0" xfId="0" applyFill="1"/>
    <xf numFmtId="0" fontId="0" fillId="2" borderId="0" xfId="0" applyFill="1" applyAlignment="1">
      <alignment horizontal="center" vertical="top"/>
    </xf>
    <xf numFmtId="0" fontId="0" fillId="2" borderId="0" xfId="0" applyFill="1" applyAlignment="1">
      <alignment horizontal="center" vertical="center" wrapText="1"/>
    </xf>
    <xf numFmtId="0" fontId="0" fillId="2" borderId="0" xfId="0" applyFill="1" applyAlignment="1">
      <alignment horizontal="center" vertical="top"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0" fillId="2" borderId="4"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6" xfId="0" applyNumberFormat="1" applyFill="1" applyBorder="1" applyAlignment="1">
      <alignment horizontal="left" vertical="center" wrapText="1"/>
    </xf>
    <xf numFmtId="49" fontId="0" fillId="2" borderId="0" xfId="0" applyNumberFormat="1" applyFill="1" applyAlignment="1">
      <alignment horizontal="left" vertical="center" wrapText="1"/>
    </xf>
    <xf numFmtId="49" fontId="0" fillId="2" borderId="0" xfId="0" applyNumberFormat="1" applyFill="1" applyAlignment="1">
      <alignment horizontal="left" vertical="top"/>
    </xf>
    <xf numFmtId="49" fontId="2" fillId="2" borderId="0" xfId="0" applyNumberFormat="1" applyFont="1" applyFill="1" applyAlignment="1">
      <alignment horizontal="right" vertical="center"/>
    </xf>
    <xf numFmtId="49" fontId="0" fillId="2" borderId="0" xfId="0" applyNumberFormat="1" applyFill="1" applyAlignment="1">
      <alignment horizontal="center" vertical="top"/>
    </xf>
    <xf numFmtId="49" fontId="2" fillId="2" borderId="7" xfId="0" applyNumberFormat="1" applyFont="1" applyFill="1" applyBorder="1" applyAlignment="1">
      <alignment horizontal="right" vertical="center" wrapText="1"/>
    </xf>
    <xf numFmtId="49" fontId="0" fillId="2" borderId="0" xfId="0" applyNumberFormat="1" applyFill="1" applyAlignment="1">
      <alignment horizontal="center" vertical="center" wrapText="1"/>
    </xf>
    <xf numFmtId="0" fontId="0" fillId="2" borderId="3" xfId="0" applyFill="1" applyBorder="1" applyAlignment="1">
      <alignment horizontal="justify" vertical="center" wrapText="1"/>
    </xf>
    <xf numFmtId="0" fontId="2" fillId="2" borderId="1" xfId="0" applyFont="1" applyFill="1" applyBorder="1" applyAlignment="1">
      <alignment horizontal="justify" vertical="center" wrapText="1"/>
    </xf>
    <xf numFmtId="0" fontId="0" fillId="2" borderId="0" xfId="0" applyFill="1" applyAlignment="1">
      <alignment horizontal="justify" vertical="center" wrapText="1"/>
    </xf>
    <xf numFmtId="0" fontId="0" fillId="2" borderId="0" xfId="0" applyFill="1" applyAlignment="1">
      <alignment horizontal="justify" vertical="top" wrapText="1"/>
    </xf>
    <xf numFmtId="49" fontId="3" fillId="3"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1" fillId="2" borderId="0" xfId="0" applyNumberFormat="1" applyFont="1" applyFill="1" applyAlignment="1">
      <alignment horizontal="left" vertical="top"/>
    </xf>
    <xf numFmtId="0" fontId="1" fillId="2" borderId="0" xfId="0" applyFont="1" applyFill="1" applyAlignment="1">
      <alignment horizontal="justify" vertical="top" wrapText="1"/>
    </xf>
    <xf numFmtId="0" fontId="1" fillId="2" borderId="0" xfId="0" applyFont="1" applyFill="1" applyAlignment="1">
      <alignment horizontal="right" vertical="top"/>
    </xf>
    <xf numFmtId="49" fontId="1" fillId="2" borderId="0" xfId="0" applyNumberFormat="1" applyFont="1" applyFill="1" applyAlignment="1" applyProtection="1">
      <alignment horizontal="right" vertical="top"/>
      <protection hidden="1"/>
    </xf>
    <xf numFmtId="0" fontId="1" fillId="2" borderId="0" xfId="0" applyFont="1" applyFill="1" applyAlignment="1">
      <alignment horizontal="left" vertical="top" wrapText="1"/>
    </xf>
    <xf numFmtId="49" fontId="0" fillId="2" borderId="0" xfId="0" applyNumberFormat="1" applyFill="1" applyAlignment="1">
      <alignment horizontal="right" vertical="top"/>
    </xf>
    <xf numFmtId="49" fontId="7" fillId="2" borderId="0" xfId="0" applyNumberFormat="1" applyFont="1" applyFill="1" applyAlignment="1">
      <alignment horizontal="left" vertical="top"/>
    </xf>
    <xf numFmtId="0" fontId="7" fillId="2" borderId="0" xfId="0" applyFont="1" applyFill="1" applyAlignment="1">
      <alignment horizontal="left" vertical="top" wrapText="1"/>
    </xf>
    <xf numFmtId="0" fontId="7" fillId="2" borderId="0" xfId="0" applyFont="1" applyFill="1" applyAlignment="1">
      <alignment horizontal="right" vertical="top"/>
    </xf>
    <xf numFmtId="49" fontId="7" fillId="2" borderId="0" xfId="0" applyNumberFormat="1" applyFont="1" applyFill="1" applyAlignment="1">
      <alignment horizontal="right" vertical="top"/>
    </xf>
    <xf numFmtId="0" fontId="7" fillId="2" borderId="0" xfId="0" applyFont="1" applyFill="1" applyAlignment="1">
      <alignment horizontal="justify" vertical="top" wrapText="1"/>
    </xf>
    <xf numFmtId="49" fontId="8" fillId="2" borderId="0" xfId="0" applyNumberFormat="1"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right" vertical="top"/>
    </xf>
    <xf numFmtId="49" fontId="8" fillId="2" borderId="0" xfId="0" applyNumberFormat="1" applyFont="1" applyFill="1" applyAlignment="1">
      <alignment horizontal="right" vertical="top"/>
    </xf>
    <xf numFmtId="0" fontId="8" fillId="2" borderId="0" xfId="0" applyFont="1" applyFill="1" applyAlignment="1">
      <alignment horizontal="justify" vertical="top" wrapText="1"/>
    </xf>
    <xf numFmtId="49" fontId="3" fillId="4" borderId="0" xfId="0" applyNumberFormat="1"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49" fontId="1" fillId="2" borderId="0" xfId="0" applyNumberFormat="1" applyFont="1" applyFill="1" applyAlignment="1">
      <alignment horizontal="right" vertical="top"/>
    </xf>
    <xf numFmtId="164" fontId="0" fillId="2" borderId="0" xfId="0" applyNumberFormat="1" applyFill="1" applyAlignment="1">
      <alignment horizontal="center" vertical="top"/>
    </xf>
    <xf numFmtId="165" fontId="0" fillId="2" borderId="0" xfId="0" applyNumberFormat="1" applyFill="1" applyAlignment="1">
      <alignment horizontal="center" vertical="top"/>
    </xf>
    <xf numFmtId="0" fontId="3" fillId="3"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2" fillId="2" borderId="4"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distributed" vertical="distributed" wrapText="1"/>
    </xf>
    <xf numFmtId="8" fontId="0" fillId="2" borderId="0" xfId="0" applyNumberFormat="1" applyFill="1" applyAlignment="1">
      <alignment horizontal="right" vertical="top"/>
    </xf>
    <xf numFmtId="0" fontId="3" fillId="5" borderId="0" xfId="0" applyFont="1" applyFill="1" applyAlignment="1">
      <alignment horizontal="right" vertical="center" wrapText="1"/>
    </xf>
    <xf numFmtId="0" fontId="3" fillId="5" borderId="0" xfId="0" applyFont="1" applyFill="1" applyAlignment="1">
      <alignment horizontal="right" vertical="center"/>
    </xf>
    <xf numFmtId="49" fontId="3" fillId="5" borderId="0" xfId="0" applyNumberFormat="1" applyFont="1" applyFill="1" applyAlignment="1">
      <alignment horizontal="center" vertical="top"/>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571625"/>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71450"/>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113"/>
  <sheetViews>
    <sheetView tabSelected="1" workbookViewId="0">
      <selection activeCell="A110" sqref="A110:E111"/>
    </sheetView>
  </sheetViews>
  <sheetFormatPr baseColWidth="10" defaultColWidth="9.140625" defaultRowHeight="15" x14ac:dyDescent="0.25"/>
  <cols>
    <col min="1" max="1" width="25.7109375" style="13" customWidth="1"/>
    <col min="2" max="2" width="55.7109375" style="21" customWidth="1"/>
    <col min="3" max="3" width="10.7109375" style="1" customWidth="1"/>
    <col min="4" max="4" width="15.42578125" style="55" customWidth="1"/>
    <col min="5" max="5" width="18.7109375" style="56" customWidth="1"/>
    <col min="6" max="6" width="30.7109375" style="3" customWidth="1"/>
    <col min="7" max="7" width="18.7109375" style="56" customWidth="1"/>
    <col min="8" max="8" width="0.140625" customWidth="1"/>
  </cols>
  <sheetData>
    <row r="1" spans="1:7" x14ac:dyDescent="0.25">
      <c r="A1" s="9"/>
      <c r="B1" s="4" t="s">
        <v>0</v>
      </c>
      <c r="C1" s="58" t="s">
        <v>1</v>
      </c>
      <c r="D1" s="58"/>
      <c r="E1" s="58"/>
      <c r="F1" s="58"/>
      <c r="G1" s="5"/>
    </row>
    <row r="2" spans="1:7" x14ac:dyDescent="0.25">
      <c r="A2" s="10"/>
      <c r="B2" s="6" t="s">
        <v>2</v>
      </c>
      <c r="C2" s="60" t="s">
        <v>3</v>
      </c>
      <c r="D2" s="60"/>
      <c r="E2" s="60"/>
      <c r="F2" s="60"/>
      <c r="G2" s="7"/>
    </row>
    <row r="3" spans="1:7" x14ac:dyDescent="0.25">
      <c r="A3" s="10"/>
      <c r="B3" s="6" t="s">
        <v>4</v>
      </c>
      <c r="C3" s="60"/>
      <c r="D3" s="60"/>
      <c r="E3" s="60"/>
      <c r="F3" s="60"/>
      <c r="G3" s="7"/>
    </row>
    <row r="4" spans="1:7" ht="15.75" customHeight="1" x14ac:dyDescent="0.25">
      <c r="A4" s="10"/>
      <c r="B4" s="18"/>
      <c r="C4" s="60"/>
      <c r="D4" s="60"/>
      <c r="E4" s="60"/>
      <c r="F4" s="60"/>
      <c r="G4" s="7"/>
    </row>
    <row r="5" spans="1:7" x14ac:dyDescent="0.25">
      <c r="A5" s="10"/>
      <c r="B5" s="19" t="s">
        <v>5</v>
      </c>
      <c r="C5" s="61" t="s">
        <v>6</v>
      </c>
      <c r="D5" s="61"/>
      <c r="E5" s="63"/>
      <c r="F5" s="63"/>
      <c r="G5" s="7"/>
    </row>
    <row r="6" spans="1:7" x14ac:dyDescent="0.25">
      <c r="A6" s="10"/>
      <c r="B6" s="67"/>
      <c r="C6" s="27"/>
      <c r="D6" s="14" t="s">
        <v>7</v>
      </c>
      <c r="E6" s="64"/>
      <c r="F6" s="64"/>
      <c r="G6" s="7"/>
    </row>
    <row r="7" spans="1:7" x14ac:dyDescent="0.25">
      <c r="A7" s="10"/>
      <c r="B7" s="67"/>
      <c r="C7" s="62" t="s">
        <v>8</v>
      </c>
      <c r="D7" s="62"/>
      <c r="E7" s="64"/>
      <c r="F7" s="64"/>
      <c r="G7" s="7"/>
    </row>
    <row r="8" spans="1:7" x14ac:dyDescent="0.25">
      <c r="A8" s="10"/>
      <c r="B8" s="67"/>
      <c r="C8" s="62" t="s">
        <v>9</v>
      </c>
      <c r="D8" s="62"/>
      <c r="E8" s="64"/>
      <c r="F8" s="64"/>
      <c r="G8" s="7"/>
    </row>
    <row r="9" spans="1:7" ht="15.75" customHeight="1" x14ac:dyDescent="0.25">
      <c r="A9" s="10"/>
      <c r="B9" s="67"/>
      <c r="C9" s="28"/>
      <c r="D9" s="16"/>
      <c r="E9" s="29"/>
      <c r="F9" s="30"/>
      <c r="G9" s="8"/>
    </row>
    <row r="10" spans="1:7" x14ac:dyDescent="0.25">
      <c r="A10" s="10"/>
      <c r="B10" s="19" t="s">
        <v>10</v>
      </c>
      <c r="C10" s="59" t="s">
        <v>11</v>
      </c>
      <c r="D10" s="59"/>
      <c r="E10" s="59"/>
      <c r="F10" s="59"/>
      <c r="G10" s="5" t="s">
        <v>12</v>
      </c>
    </row>
    <row r="11" spans="1:7" x14ac:dyDescent="0.25">
      <c r="A11" s="10"/>
      <c r="B11" s="31"/>
      <c r="C11" s="65"/>
      <c r="D11" s="65"/>
      <c r="E11" s="65"/>
      <c r="F11" s="65"/>
      <c r="G11" s="33"/>
    </row>
    <row r="12" spans="1:7" ht="15.75" customHeight="1" x14ac:dyDescent="0.25">
      <c r="A12" s="11"/>
      <c r="B12" s="32"/>
      <c r="C12" s="66"/>
      <c r="D12" s="66"/>
      <c r="E12" s="66"/>
      <c r="F12" s="66"/>
      <c r="G12" s="34"/>
    </row>
    <row r="13" spans="1:7" ht="15.75" customHeight="1" x14ac:dyDescent="0.25">
      <c r="A13" s="12"/>
      <c r="B13" s="20"/>
      <c r="C13" s="2"/>
      <c r="D13" s="17"/>
      <c r="E13" s="2"/>
      <c r="F13" s="2"/>
      <c r="G13" s="2"/>
    </row>
    <row r="14" spans="1:7" ht="15.75" customHeight="1" x14ac:dyDescent="0.25">
      <c r="A14" s="57" t="s">
        <v>13</v>
      </c>
      <c r="B14" s="57"/>
      <c r="C14" s="57"/>
      <c r="D14" s="57"/>
      <c r="E14" s="57"/>
      <c r="F14" s="57"/>
      <c r="G14" s="57"/>
    </row>
    <row r="15" spans="1:7" ht="15.75" customHeight="1" x14ac:dyDescent="0.25">
      <c r="A15" s="12"/>
      <c r="B15" s="20"/>
      <c r="C15" s="2"/>
      <c r="D15" s="17"/>
      <c r="E15" s="2"/>
      <c r="F15" s="2"/>
      <c r="G15" s="2"/>
    </row>
    <row r="16" spans="1:7" ht="30.75" customHeight="1" x14ac:dyDescent="0.25">
      <c r="A16" s="22" t="s">
        <v>14</v>
      </c>
      <c r="B16" s="23" t="s">
        <v>15</v>
      </c>
      <c r="C16" s="23" t="s">
        <v>16</v>
      </c>
      <c r="D16" s="24" t="s">
        <v>17</v>
      </c>
      <c r="E16" s="23" t="s">
        <v>18</v>
      </c>
      <c r="F16" s="25" t="s">
        <v>19</v>
      </c>
      <c r="G16" s="26" t="s">
        <v>20</v>
      </c>
    </row>
    <row r="17" spans="1:8" ht="75" x14ac:dyDescent="0.25">
      <c r="A17" s="35" t="s">
        <v>21</v>
      </c>
      <c r="B17" s="36" t="s">
        <v>22</v>
      </c>
      <c r="C17" s="37"/>
      <c r="D17" s="38"/>
      <c r="E17" s="37"/>
      <c r="F17" s="39"/>
      <c r="G17" s="37" t="str">
        <f>TEXT(SUM(G18 + G47 + G55), "$ #,##0.00 ;")</f>
        <v xml:space="preserve">$ 0.00 </v>
      </c>
    </row>
    <row r="18" spans="1:8" x14ac:dyDescent="0.25">
      <c r="A18" s="41" t="s">
        <v>23</v>
      </c>
      <c r="B18" s="45" t="s">
        <v>24</v>
      </c>
      <c r="C18" s="43"/>
      <c r="D18" s="44"/>
      <c r="E18" s="43"/>
      <c r="F18" s="42"/>
      <c r="G18" s="43" t="str">
        <f>TEXT(SUM(G19 + G27 + G30 + G35 + G42 + G44), "$ #,##0.00 ;")</f>
        <v xml:space="preserve">$ 0.00 </v>
      </c>
    </row>
    <row r="19" spans="1:8" x14ac:dyDescent="0.25">
      <c r="A19" s="46" t="s">
        <v>25</v>
      </c>
      <c r="B19" s="50" t="s">
        <v>26</v>
      </c>
      <c r="C19" s="48"/>
      <c r="D19" s="49"/>
      <c r="E19" s="48"/>
      <c r="F19" s="47"/>
      <c r="G19" s="48" t="str">
        <f>TEXT(SUM(G20:G26), "$ #,##0.00 ;")</f>
        <v xml:space="preserve">$ 0.00 </v>
      </c>
    </row>
    <row r="20" spans="1:8" ht="60" x14ac:dyDescent="0.25">
      <c r="A20" s="13">
        <v>140000</v>
      </c>
      <c r="B20" s="21" t="s">
        <v>27</v>
      </c>
      <c r="C20" s="1" t="s">
        <v>28</v>
      </c>
      <c r="D20" s="40" t="s">
        <v>113</v>
      </c>
      <c r="E20" s="68">
        <v>0</v>
      </c>
      <c r="F20" s="3" t="s">
        <v>114</v>
      </c>
      <c r="G20" s="68">
        <v>0</v>
      </c>
      <c r="H20">
        <v>263122</v>
      </c>
    </row>
    <row r="21" spans="1:8" ht="90" x14ac:dyDescent="0.25">
      <c r="A21" s="13">
        <v>140075</v>
      </c>
      <c r="B21" s="21" t="s">
        <v>29</v>
      </c>
      <c r="C21" s="1" t="s">
        <v>30</v>
      </c>
      <c r="D21" s="40" t="s">
        <v>115</v>
      </c>
      <c r="E21" s="68">
        <v>0</v>
      </c>
      <c r="F21" s="3" t="s">
        <v>114</v>
      </c>
      <c r="G21" s="68">
        <v>0</v>
      </c>
      <c r="H21">
        <v>263123</v>
      </c>
    </row>
    <row r="22" spans="1:8" ht="75" x14ac:dyDescent="0.25">
      <c r="A22" s="13">
        <v>140085</v>
      </c>
      <c r="B22" s="21" t="s">
        <v>31</v>
      </c>
      <c r="C22" s="1" t="s">
        <v>30</v>
      </c>
      <c r="D22" s="40" t="s">
        <v>116</v>
      </c>
      <c r="E22" s="68">
        <v>0</v>
      </c>
      <c r="F22" s="3" t="s">
        <v>114</v>
      </c>
      <c r="G22" s="68">
        <v>0</v>
      </c>
      <c r="H22">
        <v>263124</v>
      </c>
    </row>
    <row r="23" spans="1:8" ht="90" x14ac:dyDescent="0.25">
      <c r="A23" s="13">
        <v>140087</v>
      </c>
      <c r="B23" s="21" t="s">
        <v>32</v>
      </c>
      <c r="C23" s="1" t="s">
        <v>30</v>
      </c>
      <c r="D23" s="40" t="s">
        <v>117</v>
      </c>
      <c r="E23" s="68">
        <v>0</v>
      </c>
      <c r="F23" s="3" t="s">
        <v>114</v>
      </c>
      <c r="G23" s="68">
        <v>0</v>
      </c>
      <c r="H23">
        <v>263125</v>
      </c>
    </row>
    <row r="24" spans="1:8" ht="120" x14ac:dyDescent="0.25">
      <c r="A24" s="13">
        <v>140612</v>
      </c>
      <c r="B24" s="21" t="s">
        <v>33</v>
      </c>
      <c r="C24" s="1" t="s">
        <v>30</v>
      </c>
      <c r="D24" s="40" t="s">
        <v>113</v>
      </c>
      <c r="E24" s="68">
        <v>0</v>
      </c>
      <c r="F24" s="3" t="s">
        <v>114</v>
      </c>
      <c r="G24" s="68">
        <v>0</v>
      </c>
      <c r="H24">
        <v>263126</v>
      </c>
    </row>
    <row r="25" spans="1:8" ht="90" x14ac:dyDescent="0.25">
      <c r="A25" s="13">
        <v>905747</v>
      </c>
      <c r="B25" s="21" t="s">
        <v>34</v>
      </c>
      <c r="C25" s="1" t="s">
        <v>30</v>
      </c>
      <c r="D25" s="40" t="s">
        <v>118</v>
      </c>
      <c r="E25" s="68">
        <v>0</v>
      </c>
      <c r="F25" s="3" t="s">
        <v>114</v>
      </c>
      <c r="G25" s="68">
        <v>0</v>
      </c>
      <c r="H25">
        <v>263128</v>
      </c>
    </row>
    <row r="26" spans="1:8" ht="90" x14ac:dyDescent="0.25">
      <c r="A26" s="13">
        <v>916674</v>
      </c>
      <c r="B26" s="21" t="s">
        <v>35</v>
      </c>
      <c r="C26" s="1" t="s">
        <v>28</v>
      </c>
      <c r="D26" s="40" t="s">
        <v>119</v>
      </c>
      <c r="E26" s="68">
        <v>0</v>
      </c>
      <c r="F26" s="3" t="s">
        <v>114</v>
      </c>
      <c r="G26" s="68">
        <v>0</v>
      </c>
      <c r="H26">
        <v>263129</v>
      </c>
    </row>
    <row r="27" spans="1:8" x14ac:dyDescent="0.25">
      <c r="A27" s="46" t="s">
        <v>36</v>
      </c>
      <c r="B27" s="50" t="s">
        <v>37</v>
      </c>
      <c r="C27" s="48"/>
      <c r="D27" s="49"/>
      <c r="E27" s="48"/>
      <c r="F27" s="47"/>
      <c r="G27" s="48" t="str">
        <f>TEXT(SUM(G28:G29), "$ #,##0.00 ;")</f>
        <v xml:space="preserve">$ 0.00 </v>
      </c>
    </row>
    <row r="28" spans="1:8" ht="90" x14ac:dyDescent="0.25">
      <c r="A28" s="13">
        <v>916034</v>
      </c>
      <c r="B28" s="21" t="s">
        <v>38</v>
      </c>
      <c r="C28" s="1" t="s">
        <v>39</v>
      </c>
      <c r="D28" s="40" t="s">
        <v>120</v>
      </c>
      <c r="E28" s="68">
        <v>0</v>
      </c>
      <c r="F28" s="3" t="s">
        <v>114</v>
      </c>
      <c r="G28" s="68">
        <v>0</v>
      </c>
      <c r="H28">
        <v>263130</v>
      </c>
    </row>
    <row r="29" spans="1:8" ht="135" x14ac:dyDescent="0.25">
      <c r="A29" s="13">
        <v>935408</v>
      </c>
      <c r="B29" s="21" t="s">
        <v>40</v>
      </c>
      <c r="C29" s="1" t="s">
        <v>39</v>
      </c>
      <c r="D29" s="40" t="s">
        <v>120</v>
      </c>
      <c r="E29" s="68">
        <v>0</v>
      </c>
      <c r="F29" s="3" t="s">
        <v>114</v>
      </c>
      <c r="G29" s="68">
        <v>0</v>
      </c>
      <c r="H29">
        <v>263131</v>
      </c>
    </row>
    <row r="30" spans="1:8" x14ac:dyDescent="0.25">
      <c r="A30" s="46" t="s">
        <v>41</v>
      </c>
      <c r="B30" s="50" t="s">
        <v>42</v>
      </c>
      <c r="C30" s="48"/>
      <c r="D30" s="49"/>
      <c r="E30" s="48"/>
      <c r="F30" s="47"/>
      <c r="G30" s="48" t="str">
        <f>TEXT(SUM(G31:G34), "$ #,##0.00 ;")</f>
        <v xml:space="preserve">$ 0.00 </v>
      </c>
    </row>
    <row r="31" spans="1:8" ht="150" x14ac:dyDescent="0.25">
      <c r="A31" s="13">
        <v>322416</v>
      </c>
      <c r="B31" s="21" t="s">
        <v>43</v>
      </c>
      <c r="C31" s="1" t="s">
        <v>30</v>
      </c>
      <c r="D31" s="40" t="s">
        <v>118</v>
      </c>
      <c r="E31" s="68">
        <v>0</v>
      </c>
      <c r="F31" s="3" t="s">
        <v>114</v>
      </c>
      <c r="G31" s="68">
        <v>0</v>
      </c>
      <c r="H31">
        <v>263133</v>
      </c>
    </row>
    <row r="32" spans="1:8" ht="90" x14ac:dyDescent="0.25">
      <c r="A32" s="13">
        <v>324232</v>
      </c>
      <c r="B32" s="21" t="s">
        <v>44</v>
      </c>
      <c r="C32" s="1" t="s">
        <v>39</v>
      </c>
      <c r="D32" s="40" t="s">
        <v>117</v>
      </c>
      <c r="E32" s="68">
        <v>0</v>
      </c>
      <c r="F32" s="3" t="s">
        <v>114</v>
      </c>
      <c r="G32" s="68">
        <v>0</v>
      </c>
      <c r="H32">
        <v>263135</v>
      </c>
    </row>
    <row r="33" spans="1:8" ht="330" x14ac:dyDescent="0.25">
      <c r="A33" s="13">
        <v>344125</v>
      </c>
      <c r="B33" s="21" t="s">
        <v>45</v>
      </c>
      <c r="C33" s="1" t="s">
        <v>30</v>
      </c>
      <c r="D33" s="40" t="s">
        <v>118</v>
      </c>
      <c r="E33" s="68">
        <v>0</v>
      </c>
      <c r="F33" s="3" t="s">
        <v>114</v>
      </c>
      <c r="G33" s="68">
        <v>0</v>
      </c>
      <c r="H33">
        <v>263137</v>
      </c>
    </row>
    <row r="34" spans="1:8" ht="210" x14ac:dyDescent="0.25">
      <c r="A34" s="13">
        <v>910724</v>
      </c>
      <c r="B34" s="21" t="s">
        <v>46</v>
      </c>
      <c r="C34" s="1" t="s">
        <v>28</v>
      </c>
      <c r="D34" s="40" t="s">
        <v>121</v>
      </c>
      <c r="E34" s="68">
        <v>0</v>
      </c>
      <c r="F34" s="3" t="s">
        <v>114</v>
      </c>
      <c r="G34" s="68">
        <v>0</v>
      </c>
      <c r="H34">
        <v>263139</v>
      </c>
    </row>
    <row r="35" spans="1:8" x14ac:dyDescent="0.25">
      <c r="A35" s="46" t="s">
        <v>47</v>
      </c>
      <c r="B35" s="50" t="s">
        <v>48</v>
      </c>
      <c r="C35" s="48"/>
      <c r="D35" s="49"/>
      <c r="E35" s="48"/>
      <c r="F35" s="47"/>
      <c r="G35" s="48" t="str">
        <f>TEXT(SUM(G36:G41), "$ #,##0.00 ;")</f>
        <v xml:space="preserve">$ 0.00 </v>
      </c>
    </row>
    <row r="36" spans="1:8" ht="60" x14ac:dyDescent="0.25">
      <c r="A36" s="13">
        <v>344510</v>
      </c>
      <c r="B36" s="21" t="s">
        <v>49</v>
      </c>
      <c r="C36" s="1" t="s">
        <v>39</v>
      </c>
      <c r="D36" s="40" t="s">
        <v>122</v>
      </c>
      <c r="E36" s="68">
        <v>0</v>
      </c>
      <c r="F36" s="3" t="s">
        <v>114</v>
      </c>
      <c r="G36" s="68">
        <v>0</v>
      </c>
      <c r="H36">
        <v>263140</v>
      </c>
    </row>
    <row r="37" spans="1:8" ht="75" x14ac:dyDescent="0.25">
      <c r="A37" s="13">
        <v>344840</v>
      </c>
      <c r="B37" s="21" t="s">
        <v>50</v>
      </c>
      <c r="C37" s="1" t="s">
        <v>39</v>
      </c>
      <c r="D37" s="40" t="s">
        <v>122</v>
      </c>
      <c r="E37" s="68">
        <v>0</v>
      </c>
      <c r="F37" s="3" t="s">
        <v>114</v>
      </c>
      <c r="G37" s="68">
        <v>0</v>
      </c>
      <c r="H37">
        <v>263141</v>
      </c>
    </row>
    <row r="38" spans="1:8" ht="90" x14ac:dyDescent="0.25">
      <c r="A38" s="13">
        <v>372246</v>
      </c>
      <c r="B38" s="21" t="s">
        <v>51</v>
      </c>
      <c r="C38" s="1" t="s">
        <v>30</v>
      </c>
      <c r="D38" s="40" t="s">
        <v>117</v>
      </c>
      <c r="E38" s="68">
        <v>0</v>
      </c>
      <c r="F38" s="3" t="s">
        <v>114</v>
      </c>
      <c r="G38" s="68">
        <v>0</v>
      </c>
      <c r="H38">
        <v>263142</v>
      </c>
    </row>
    <row r="39" spans="1:8" ht="90" x14ac:dyDescent="0.25">
      <c r="A39" s="13">
        <v>372248</v>
      </c>
      <c r="B39" s="21" t="s">
        <v>52</v>
      </c>
      <c r="C39" s="1" t="s">
        <v>30</v>
      </c>
      <c r="D39" s="40" t="s">
        <v>115</v>
      </c>
      <c r="E39" s="68">
        <v>0</v>
      </c>
      <c r="F39" s="3" t="s">
        <v>114</v>
      </c>
      <c r="G39" s="68">
        <v>0</v>
      </c>
      <c r="H39">
        <v>263143</v>
      </c>
    </row>
    <row r="40" spans="1:8" ht="135" x14ac:dyDescent="0.25">
      <c r="A40" s="13">
        <v>378301</v>
      </c>
      <c r="B40" s="21" t="s">
        <v>53</v>
      </c>
      <c r="C40" s="1" t="s">
        <v>39</v>
      </c>
      <c r="D40" s="40" t="s">
        <v>123</v>
      </c>
      <c r="E40" s="68">
        <v>0</v>
      </c>
      <c r="F40" s="3" t="s">
        <v>114</v>
      </c>
      <c r="G40" s="68">
        <v>0</v>
      </c>
      <c r="H40">
        <v>263144</v>
      </c>
    </row>
    <row r="41" spans="1:8" ht="90" x14ac:dyDescent="0.25">
      <c r="A41" s="13">
        <v>962081</v>
      </c>
      <c r="B41" s="21" t="s">
        <v>54</v>
      </c>
      <c r="C41" s="1" t="s">
        <v>30</v>
      </c>
      <c r="D41" s="40" t="s">
        <v>116</v>
      </c>
      <c r="E41" s="68">
        <v>0</v>
      </c>
      <c r="F41" s="3" t="s">
        <v>114</v>
      </c>
      <c r="G41" s="68">
        <v>0</v>
      </c>
      <c r="H41">
        <v>263145</v>
      </c>
    </row>
    <row r="42" spans="1:8" x14ac:dyDescent="0.25">
      <c r="A42" s="46" t="s">
        <v>55</v>
      </c>
      <c r="B42" s="50" t="s">
        <v>56</v>
      </c>
      <c r="C42" s="48"/>
      <c r="D42" s="49"/>
      <c r="E42" s="48"/>
      <c r="F42" s="47"/>
      <c r="G42" s="48" t="str">
        <f>TEXT(SUM(G43:G43), "$ #,##0.00 ;")</f>
        <v xml:space="preserve">$ 0.00 </v>
      </c>
    </row>
    <row r="43" spans="1:8" ht="240" x14ac:dyDescent="0.25">
      <c r="A43" s="13">
        <v>393022</v>
      </c>
      <c r="B43" s="21" t="s">
        <v>57</v>
      </c>
      <c r="C43" s="1" t="s">
        <v>30</v>
      </c>
      <c r="D43" s="40" t="s">
        <v>124</v>
      </c>
      <c r="E43" s="68">
        <v>0</v>
      </c>
      <c r="F43" s="3" t="s">
        <v>114</v>
      </c>
      <c r="G43" s="68">
        <v>0</v>
      </c>
      <c r="H43">
        <v>263146</v>
      </c>
    </row>
    <row r="44" spans="1:8" x14ac:dyDescent="0.25">
      <c r="A44" s="46" t="s">
        <v>58</v>
      </c>
      <c r="B44" s="50" t="s">
        <v>59</v>
      </c>
      <c r="C44" s="48"/>
      <c r="D44" s="49"/>
      <c r="E44" s="48"/>
      <c r="F44" s="47"/>
      <c r="G44" s="48" t="str">
        <f>TEXT(SUM(G45:G46), "$ #,##0.00 ;")</f>
        <v xml:space="preserve">$ 0.00 </v>
      </c>
    </row>
    <row r="45" spans="1:8" ht="240" x14ac:dyDescent="0.25">
      <c r="A45" s="13">
        <v>905630</v>
      </c>
      <c r="B45" s="21" t="s">
        <v>60</v>
      </c>
      <c r="C45" s="1" t="s">
        <v>28</v>
      </c>
      <c r="D45" s="40" t="s">
        <v>125</v>
      </c>
      <c r="E45" s="68">
        <v>0</v>
      </c>
      <c r="F45" s="3" t="s">
        <v>114</v>
      </c>
      <c r="G45" s="68">
        <v>0</v>
      </c>
      <c r="H45">
        <v>263147</v>
      </c>
    </row>
    <row r="46" spans="1:8" ht="120" x14ac:dyDescent="0.25">
      <c r="A46" s="13">
        <v>935988</v>
      </c>
      <c r="B46" s="21" t="s">
        <v>61</v>
      </c>
      <c r="C46" s="1" t="s">
        <v>28</v>
      </c>
      <c r="D46" s="40" t="s">
        <v>126</v>
      </c>
      <c r="E46" s="68">
        <v>0</v>
      </c>
      <c r="F46" s="3" t="s">
        <v>114</v>
      </c>
      <c r="G46" s="68">
        <v>0</v>
      </c>
      <c r="H46">
        <v>263148</v>
      </c>
    </row>
    <row r="47" spans="1:8" x14ac:dyDescent="0.25">
      <c r="A47" s="41" t="s">
        <v>62</v>
      </c>
      <c r="B47" s="45" t="s">
        <v>63</v>
      </c>
      <c r="C47" s="43"/>
      <c r="D47" s="44"/>
      <c r="E47" s="43"/>
      <c r="F47" s="42"/>
      <c r="G47" s="43" t="str">
        <f>TEXT(SUM(G48 + G50), "$ #,##0.00 ;")</f>
        <v xml:space="preserve">$ 0.00 </v>
      </c>
    </row>
    <row r="48" spans="1:8" x14ac:dyDescent="0.25">
      <c r="A48" s="46" t="s">
        <v>64</v>
      </c>
      <c r="B48" s="50" t="s">
        <v>26</v>
      </c>
      <c r="C48" s="48"/>
      <c r="D48" s="49"/>
      <c r="E48" s="48"/>
      <c r="F48" s="47"/>
      <c r="G48" s="48" t="str">
        <f>TEXT(SUM(G49:G49), "$ #,##0.00 ;")</f>
        <v xml:space="preserve">$ 0.00 </v>
      </c>
    </row>
    <row r="49" spans="1:8" ht="90" x14ac:dyDescent="0.25">
      <c r="A49" s="13">
        <v>905747</v>
      </c>
      <c r="B49" s="21" t="s">
        <v>34</v>
      </c>
      <c r="C49" s="1" t="s">
        <v>30</v>
      </c>
      <c r="D49" s="40" t="s">
        <v>127</v>
      </c>
      <c r="E49" s="68">
        <v>0</v>
      </c>
      <c r="F49" s="3" t="s">
        <v>114</v>
      </c>
      <c r="G49" s="68">
        <v>0</v>
      </c>
      <c r="H49">
        <v>263127</v>
      </c>
    </row>
    <row r="50" spans="1:8" x14ac:dyDescent="0.25">
      <c r="A50" s="46" t="s">
        <v>65</v>
      </c>
      <c r="B50" s="50" t="s">
        <v>42</v>
      </c>
      <c r="C50" s="48"/>
      <c r="D50" s="49"/>
      <c r="E50" s="48"/>
      <c r="F50" s="47"/>
      <c r="G50" s="48" t="str">
        <f>TEXT(SUM(G51:G54), "$ #,##0.00 ;")</f>
        <v xml:space="preserve">$ 0.00 </v>
      </c>
    </row>
    <row r="51" spans="1:8" ht="150" x14ac:dyDescent="0.25">
      <c r="A51" s="13">
        <v>322416</v>
      </c>
      <c r="B51" s="21" t="s">
        <v>43</v>
      </c>
      <c r="C51" s="1" t="s">
        <v>30</v>
      </c>
      <c r="D51" s="40" t="s">
        <v>127</v>
      </c>
      <c r="E51" s="68">
        <v>0</v>
      </c>
      <c r="F51" s="3" t="s">
        <v>114</v>
      </c>
      <c r="G51" s="68">
        <v>0</v>
      </c>
      <c r="H51">
        <v>263132</v>
      </c>
    </row>
    <row r="52" spans="1:8" ht="90" x14ac:dyDescent="0.25">
      <c r="A52" s="13">
        <v>324232</v>
      </c>
      <c r="B52" s="21" t="s">
        <v>44</v>
      </c>
      <c r="C52" s="1" t="s">
        <v>39</v>
      </c>
      <c r="D52" s="40" t="s">
        <v>128</v>
      </c>
      <c r="E52" s="68">
        <v>0</v>
      </c>
      <c r="F52" s="3" t="s">
        <v>114</v>
      </c>
      <c r="G52" s="68">
        <v>0</v>
      </c>
      <c r="H52">
        <v>263134</v>
      </c>
    </row>
    <row r="53" spans="1:8" ht="330" x14ac:dyDescent="0.25">
      <c r="A53" s="13">
        <v>344125</v>
      </c>
      <c r="B53" s="21" t="s">
        <v>45</v>
      </c>
      <c r="C53" s="1" t="s">
        <v>30</v>
      </c>
      <c r="D53" s="40" t="s">
        <v>127</v>
      </c>
      <c r="E53" s="68">
        <v>0</v>
      </c>
      <c r="F53" s="3" t="s">
        <v>114</v>
      </c>
      <c r="G53" s="68">
        <v>0</v>
      </c>
      <c r="H53">
        <v>263136</v>
      </c>
    </row>
    <row r="54" spans="1:8" ht="210" x14ac:dyDescent="0.25">
      <c r="A54" s="13">
        <v>910724</v>
      </c>
      <c r="B54" s="21" t="s">
        <v>46</v>
      </c>
      <c r="C54" s="1" t="s">
        <v>28</v>
      </c>
      <c r="D54" s="40" t="s">
        <v>121</v>
      </c>
      <c r="E54" s="68">
        <v>0</v>
      </c>
      <c r="F54" s="3" t="s">
        <v>114</v>
      </c>
      <c r="G54" s="68">
        <v>0</v>
      </c>
      <c r="H54">
        <v>263138</v>
      </c>
    </row>
    <row r="55" spans="1:8" x14ac:dyDescent="0.25">
      <c r="A55" s="41">
        <v>82</v>
      </c>
      <c r="B55" s="45" t="s">
        <v>66</v>
      </c>
      <c r="C55" s="43"/>
      <c r="D55" s="44"/>
      <c r="E55" s="43"/>
      <c r="F55" s="42"/>
      <c r="G55" s="43" t="str">
        <f>TEXT(SUM(G56 + G58 + G62 + G72 + G77 + G79 + G81 + G85), "$ #,##0.00 ;")</f>
        <v xml:space="preserve">$ 0.00 </v>
      </c>
    </row>
    <row r="56" spans="1:8" x14ac:dyDescent="0.25">
      <c r="A56" s="46" t="s">
        <v>67</v>
      </c>
      <c r="B56" s="50" t="s">
        <v>26</v>
      </c>
      <c r="C56" s="48"/>
      <c r="D56" s="49"/>
      <c r="E56" s="48"/>
      <c r="F56" s="47"/>
      <c r="G56" s="48" t="str">
        <f>TEXT(SUM(G57:G57), "$ #,##0.00 ;")</f>
        <v xml:space="preserve">$ 0.00 </v>
      </c>
    </row>
    <row r="57" spans="1:8" ht="90" x14ac:dyDescent="0.25">
      <c r="A57" s="13">
        <v>140602</v>
      </c>
      <c r="B57" s="21" t="s">
        <v>68</v>
      </c>
      <c r="C57" s="1" t="s">
        <v>30</v>
      </c>
      <c r="D57" s="40" t="s">
        <v>129</v>
      </c>
      <c r="E57" s="68">
        <v>0</v>
      </c>
      <c r="F57" s="3" t="s">
        <v>114</v>
      </c>
      <c r="G57" s="68">
        <v>0</v>
      </c>
      <c r="H57">
        <v>263149</v>
      </c>
    </row>
    <row r="58" spans="1:8" x14ac:dyDescent="0.25">
      <c r="A58" s="46" t="s">
        <v>69</v>
      </c>
      <c r="B58" s="50" t="s">
        <v>70</v>
      </c>
      <c r="C58" s="48"/>
      <c r="D58" s="49"/>
      <c r="E58" s="48"/>
      <c r="F58" s="47"/>
      <c r="G58" s="48" t="str">
        <f>TEXT(SUM(G59:G61), "$ #,##0.00 ;")</f>
        <v xml:space="preserve">$ 0.00 </v>
      </c>
    </row>
    <row r="59" spans="1:8" ht="90" x14ac:dyDescent="0.25">
      <c r="A59" s="13">
        <v>150120</v>
      </c>
      <c r="B59" s="21" t="s">
        <v>71</v>
      </c>
      <c r="C59" s="1" t="s">
        <v>30</v>
      </c>
      <c r="D59" s="40" t="s">
        <v>130</v>
      </c>
      <c r="E59" s="68">
        <v>0</v>
      </c>
      <c r="F59" s="3" t="s">
        <v>114</v>
      </c>
      <c r="G59" s="68">
        <v>0</v>
      </c>
      <c r="H59">
        <v>263150</v>
      </c>
    </row>
    <row r="60" spans="1:8" ht="75" x14ac:dyDescent="0.25">
      <c r="A60" s="13">
        <v>152044</v>
      </c>
      <c r="B60" s="21" t="s">
        <v>72</v>
      </c>
      <c r="C60" s="1" t="s">
        <v>73</v>
      </c>
      <c r="D60" s="40" t="s">
        <v>131</v>
      </c>
      <c r="E60" s="68">
        <v>0</v>
      </c>
      <c r="F60" s="3" t="s">
        <v>114</v>
      </c>
      <c r="G60" s="68">
        <v>0</v>
      </c>
      <c r="H60">
        <v>263151</v>
      </c>
    </row>
    <row r="61" spans="1:8" ht="105" x14ac:dyDescent="0.25">
      <c r="A61" s="13">
        <v>156002</v>
      </c>
      <c r="B61" s="21" t="s">
        <v>74</v>
      </c>
      <c r="C61" s="1" t="s">
        <v>73</v>
      </c>
      <c r="D61" s="40" t="s">
        <v>131</v>
      </c>
      <c r="E61" s="68">
        <v>0</v>
      </c>
      <c r="F61" s="3" t="s">
        <v>114</v>
      </c>
      <c r="G61" s="68">
        <v>0</v>
      </c>
      <c r="H61">
        <v>263152</v>
      </c>
    </row>
    <row r="62" spans="1:8" x14ac:dyDescent="0.25">
      <c r="A62" s="46" t="s">
        <v>75</v>
      </c>
      <c r="B62" s="50" t="s">
        <v>76</v>
      </c>
      <c r="C62" s="48"/>
      <c r="D62" s="49"/>
      <c r="E62" s="48"/>
      <c r="F62" s="47"/>
      <c r="G62" s="48" t="str">
        <f>TEXT(SUM(G63:G71), "$ #,##0.00 ;")</f>
        <v xml:space="preserve">$ 0.00 </v>
      </c>
    </row>
    <row r="63" spans="1:8" ht="90" x14ac:dyDescent="0.25">
      <c r="A63" s="13">
        <v>160092</v>
      </c>
      <c r="B63" s="21" t="s">
        <v>77</v>
      </c>
      <c r="C63" s="1" t="s">
        <v>30</v>
      </c>
      <c r="D63" s="40" t="s">
        <v>132</v>
      </c>
      <c r="E63" s="68">
        <v>0</v>
      </c>
      <c r="F63" s="3" t="s">
        <v>114</v>
      </c>
      <c r="G63" s="68">
        <v>0</v>
      </c>
      <c r="H63">
        <v>263153</v>
      </c>
    </row>
    <row r="64" spans="1:8" ht="75" x14ac:dyDescent="0.25">
      <c r="A64" s="13">
        <v>160222</v>
      </c>
      <c r="B64" s="21" t="s">
        <v>78</v>
      </c>
      <c r="C64" s="1" t="s">
        <v>30</v>
      </c>
      <c r="D64" s="40" t="s">
        <v>129</v>
      </c>
      <c r="E64" s="68">
        <v>0</v>
      </c>
      <c r="F64" s="3" t="s">
        <v>114</v>
      </c>
      <c r="G64" s="68">
        <v>0</v>
      </c>
      <c r="H64">
        <v>263154</v>
      </c>
    </row>
    <row r="65" spans="1:8" ht="75" x14ac:dyDescent="0.25">
      <c r="A65" s="13">
        <v>170012</v>
      </c>
      <c r="B65" s="21" t="s">
        <v>79</v>
      </c>
      <c r="C65" s="1" t="s">
        <v>30</v>
      </c>
      <c r="D65" s="40" t="s">
        <v>133</v>
      </c>
      <c r="E65" s="68">
        <v>0</v>
      </c>
      <c r="F65" s="3" t="s">
        <v>114</v>
      </c>
      <c r="G65" s="68">
        <v>0</v>
      </c>
      <c r="H65">
        <v>263155</v>
      </c>
    </row>
    <row r="66" spans="1:8" ht="90" x14ac:dyDescent="0.25">
      <c r="A66" s="13">
        <v>173003</v>
      </c>
      <c r="B66" s="21" t="s">
        <v>80</v>
      </c>
      <c r="C66" s="1" t="s">
        <v>81</v>
      </c>
      <c r="D66" s="40" t="s">
        <v>134</v>
      </c>
      <c r="E66" s="68">
        <v>0</v>
      </c>
      <c r="F66" s="3" t="s">
        <v>114</v>
      </c>
      <c r="G66" s="68">
        <v>0</v>
      </c>
      <c r="H66">
        <v>263156</v>
      </c>
    </row>
    <row r="67" spans="1:8" ht="90" x14ac:dyDescent="0.25">
      <c r="A67" s="13">
        <v>173004</v>
      </c>
      <c r="B67" s="21" t="s">
        <v>82</v>
      </c>
      <c r="C67" s="1" t="s">
        <v>81</v>
      </c>
      <c r="D67" s="40" t="s">
        <v>135</v>
      </c>
      <c r="E67" s="68">
        <v>0</v>
      </c>
      <c r="F67" s="3" t="s">
        <v>114</v>
      </c>
      <c r="G67" s="68">
        <v>0</v>
      </c>
      <c r="H67">
        <v>263157</v>
      </c>
    </row>
    <row r="68" spans="1:8" ht="90" x14ac:dyDescent="0.25">
      <c r="A68" s="13">
        <v>173008</v>
      </c>
      <c r="B68" s="21" t="s">
        <v>83</v>
      </c>
      <c r="C68" s="1" t="s">
        <v>81</v>
      </c>
      <c r="D68" s="40" t="s">
        <v>136</v>
      </c>
      <c r="E68" s="68">
        <v>0</v>
      </c>
      <c r="F68" s="3" t="s">
        <v>114</v>
      </c>
      <c r="G68" s="68">
        <v>0</v>
      </c>
      <c r="H68">
        <v>263158</v>
      </c>
    </row>
    <row r="69" spans="1:8" ht="75" x14ac:dyDescent="0.25">
      <c r="A69" s="13">
        <v>176008</v>
      </c>
      <c r="B69" s="21" t="s">
        <v>84</v>
      </c>
      <c r="C69" s="1" t="s">
        <v>73</v>
      </c>
      <c r="D69" s="40" t="s">
        <v>137</v>
      </c>
      <c r="E69" s="68">
        <v>0</v>
      </c>
      <c r="F69" s="3" t="s">
        <v>114</v>
      </c>
      <c r="G69" s="68">
        <v>0</v>
      </c>
      <c r="H69">
        <v>263159</v>
      </c>
    </row>
    <row r="70" spans="1:8" ht="135" x14ac:dyDescent="0.25">
      <c r="A70" s="13">
        <v>180102</v>
      </c>
      <c r="B70" s="21" t="s">
        <v>85</v>
      </c>
      <c r="C70" s="1" t="s">
        <v>73</v>
      </c>
      <c r="D70" s="40" t="s">
        <v>138</v>
      </c>
      <c r="E70" s="68">
        <v>0</v>
      </c>
      <c r="F70" s="3" t="s">
        <v>114</v>
      </c>
      <c r="G70" s="68">
        <v>0</v>
      </c>
      <c r="H70">
        <v>263160</v>
      </c>
    </row>
    <row r="71" spans="1:8" ht="150" x14ac:dyDescent="0.25">
      <c r="A71" s="13">
        <v>192324</v>
      </c>
      <c r="B71" s="21" t="s">
        <v>86</v>
      </c>
      <c r="C71" s="1" t="s">
        <v>87</v>
      </c>
      <c r="D71" s="40" t="s">
        <v>139</v>
      </c>
      <c r="E71" s="68">
        <v>0</v>
      </c>
      <c r="F71" s="3" t="s">
        <v>114</v>
      </c>
      <c r="G71" s="68">
        <v>0</v>
      </c>
      <c r="H71">
        <v>263161</v>
      </c>
    </row>
    <row r="72" spans="1:8" x14ac:dyDescent="0.25">
      <c r="A72" s="46" t="s">
        <v>88</v>
      </c>
      <c r="B72" s="50" t="s">
        <v>89</v>
      </c>
      <c r="C72" s="48"/>
      <c r="D72" s="49"/>
      <c r="E72" s="48"/>
      <c r="F72" s="47"/>
      <c r="G72" s="48" t="str">
        <f>TEXT(SUM(G73:G76), "$ #,##0.00 ;")</f>
        <v xml:space="preserve">$ 0.00 </v>
      </c>
    </row>
    <row r="73" spans="1:8" ht="210" x14ac:dyDescent="0.25">
      <c r="A73" s="13">
        <v>280090</v>
      </c>
      <c r="B73" s="21" t="s">
        <v>90</v>
      </c>
      <c r="C73" s="1" t="s">
        <v>81</v>
      </c>
      <c r="D73" s="40" t="s">
        <v>140</v>
      </c>
      <c r="E73" s="68">
        <v>0</v>
      </c>
      <c r="F73" s="3" t="s">
        <v>114</v>
      </c>
      <c r="G73" s="68">
        <v>0</v>
      </c>
      <c r="H73">
        <v>263162</v>
      </c>
    </row>
    <row r="74" spans="1:8" ht="195" x14ac:dyDescent="0.25">
      <c r="A74" s="13">
        <v>280095</v>
      </c>
      <c r="B74" s="21" t="s">
        <v>91</v>
      </c>
      <c r="C74" s="1" t="s">
        <v>81</v>
      </c>
      <c r="D74" s="40" t="s">
        <v>92</v>
      </c>
      <c r="E74" s="68">
        <v>0</v>
      </c>
      <c r="F74" s="3" t="s">
        <v>114</v>
      </c>
      <c r="G74" s="68">
        <v>0</v>
      </c>
      <c r="H74">
        <v>263163</v>
      </c>
    </row>
    <row r="75" spans="1:8" ht="210" x14ac:dyDescent="0.25">
      <c r="A75" s="13">
        <v>280096</v>
      </c>
      <c r="B75" s="21" t="s">
        <v>93</v>
      </c>
      <c r="C75" s="1" t="s">
        <v>81</v>
      </c>
      <c r="D75" s="40" t="s">
        <v>94</v>
      </c>
      <c r="E75" s="68">
        <v>0</v>
      </c>
      <c r="F75" s="3" t="s">
        <v>114</v>
      </c>
      <c r="G75" s="68">
        <v>0</v>
      </c>
      <c r="H75">
        <v>263164</v>
      </c>
    </row>
    <row r="76" spans="1:8" ht="150" x14ac:dyDescent="0.25">
      <c r="A76" s="13">
        <v>280202</v>
      </c>
      <c r="B76" s="21" t="s">
        <v>95</v>
      </c>
      <c r="C76" s="1" t="s">
        <v>81</v>
      </c>
      <c r="D76" s="40" t="s">
        <v>141</v>
      </c>
      <c r="E76" s="68">
        <v>0</v>
      </c>
      <c r="F76" s="3" t="s">
        <v>114</v>
      </c>
      <c r="G76" s="68">
        <v>0</v>
      </c>
      <c r="H76">
        <v>263165</v>
      </c>
    </row>
    <row r="77" spans="1:8" x14ac:dyDescent="0.25">
      <c r="A77" s="46" t="s">
        <v>96</v>
      </c>
      <c r="B77" s="50" t="s">
        <v>42</v>
      </c>
      <c r="C77" s="48"/>
      <c r="D77" s="49"/>
      <c r="E77" s="48"/>
      <c r="F77" s="47"/>
      <c r="G77" s="48" t="str">
        <f>TEXT(SUM(G78:G78), "$ #,##0.00 ;")</f>
        <v xml:space="preserve">$ 0.00 </v>
      </c>
    </row>
    <row r="78" spans="1:8" ht="180" x14ac:dyDescent="0.25">
      <c r="A78" s="13">
        <v>906752</v>
      </c>
      <c r="B78" s="21" t="s">
        <v>97</v>
      </c>
      <c r="C78" s="1" t="s">
        <v>30</v>
      </c>
      <c r="D78" s="40" t="s">
        <v>142</v>
      </c>
      <c r="E78" s="68">
        <v>0</v>
      </c>
      <c r="F78" s="3" t="s">
        <v>114</v>
      </c>
      <c r="G78" s="68">
        <v>0</v>
      </c>
      <c r="H78">
        <v>263166</v>
      </c>
    </row>
    <row r="79" spans="1:8" x14ac:dyDescent="0.25">
      <c r="A79" s="46" t="s">
        <v>98</v>
      </c>
      <c r="B79" s="50" t="s">
        <v>48</v>
      </c>
      <c r="C79" s="48"/>
      <c r="D79" s="49"/>
      <c r="E79" s="48"/>
      <c r="F79" s="47"/>
      <c r="G79" s="48" t="str">
        <f>TEXT(SUM(G80:G80), "$ #,##0.00 ;")</f>
        <v xml:space="preserve">$ 0.00 </v>
      </c>
    </row>
    <row r="80" spans="1:8" ht="135" x14ac:dyDescent="0.25">
      <c r="A80" s="13">
        <v>373022</v>
      </c>
      <c r="B80" s="21" t="s">
        <v>99</v>
      </c>
      <c r="C80" s="1" t="s">
        <v>30</v>
      </c>
      <c r="D80" s="40" t="s">
        <v>129</v>
      </c>
      <c r="E80" s="68">
        <v>0</v>
      </c>
      <c r="F80" s="3" t="s">
        <v>114</v>
      </c>
      <c r="G80" s="68">
        <v>0</v>
      </c>
      <c r="H80">
        <v>263167</v>
      </c>
    </row>
    <row r="81" spans="1:8" x14ac:dyDescent="0.25">
      <c r="A81" s="46" t="s">
        <v>100</v>
      </c>
      <c r="B81" s="50" t="s">
        <v>56</v>
      </c>
      <c r="C81" s="48"/>
      <c r="D81" s="49"/>
      <c r="E81" s="48"/>
      <c r="F81" s="47"/>
      <c r="G81" s="48" t="str">
        <f>TEXT(SUM(G82:G84), "$ #,##0.00 ;")</f>
        <v xml:space="preserve">$ 0.00 </v>
      </c>
    </row>
    <row r="82" spans="1:8" ht="240" x14ac:dyDescent="0.25">
      <c r="A82" s="13">
        <v>393318</v>
      </c>
      <c r="B82" s="21" t="s">
        <v>101</v>
      </c>
      <c r="C82" s="1" t="s">
        <v>39</v>
      </c>
      <c r="D82" s="40" t="s">
        <v>143</v>
      </c>
      <c r="E82" s="68">
        <v>0</v>
      </c>
      <c r="F82" s="3" t="s">
        <v>114</v>
      </c>
      <c r="G82" s="68">
        <v>0</v>
      </c>
      <c r="H82">
        <v>263168</v>
      </c>
    </row>
    <row r="83" spans="1:8" ht="240" x14ac:dyDescent="0.25">
      <c r="A83" s="13">
        <v>393319</v>
      </c>
      <c r="B83" s="21" t="s">
        <v>102</v>
      </c>
      <c r="C83" s="1" t="s">
        <v>39</v>
      </c>
      <c r="D83" s="40" t="s">
        <v>144</v>
      </c>
      <c r="E83" s="68">
        <v>0</v>
      </c>
      <c r="F83" s="3" t="s">
        <v>114</v>
      </c>
      <c r="G83" s="68">
        <v>0</v>
      </c>
      <c r="H83">
        <v>263169</v>
      </c>
    </row>
    <row r="84" spans="1:8" ht="240" x14ac:dyDescent="0.25">
      <c r="A84" s="13">
        <v>917337</v>
      </c>
      <c r="B84" s="21" t="s">
        <v>103</v>
      </c>
      <c r="C84" s="1" t="s">
        <v>39</v>
      </c>
      <c r="D84" s="40" t="s">
        <v>145</v>
      </c>
      <c r="E84" s="68">
        <v>0</v>
      </c>
      <c r="F84" s="3" t="s">
        <v>114</v>
      </c>
      <c r="G84" s="68">
        <v>0</v>
      </c>
      <c r="H84">
        <v>263170</v>
      </c>
    </row>
    <row r="85" spans="1:8" x14ac:dyDescent="0.25">
      <c r="A85" s="46" t="s">
        <v>104</v>
      </c>
      <c r="B85" s="50" t="s">
        <v>105</v>
      </c>
      <c r="C85" s="48"/>
      <c r="D85" s="49"/>
      <c r="E85" s="48"/>
      <c r="F85" s="47"/>
      <c r="G85" s="48" t="str">
        <f>TEXT(SUM(G86:G86), "$ #,##0.00 ;")</f>
        <v xml:space="preserve">$ 0.00 </v>
      </c>
    </row>
    <row r="86" spans="1:8" ht="30" x14ac:dyDescent="0.25">
      <c r="A86" s="13">
        <v>396428</v>
      </c>
      <c r="B86" s="21" t="s">
        <v>106</v>
      </c>
      <c r="C86" s="1" t="s">
        <v>30</v>
      </c>
      <c r="D86" s="40" t="s">
        <v>130</v>
      </c>
      <c r="E86" s="68">
        <v>0</v>
      </c>
      <c r="F86" s="3" t="s">
        <v>114</v>
      </c>
      <c r="G86" s="68">
        <v>0</v>
      </c>
      <c r="H86">
        <v>263171</v>
      </c>
    </row>
    <row r="87" spans="1:8" x14ac:dyDescent="0.25">
      <c r="A87" s="51"/>
      <c r="B87" s="52" t="s">
        <v>107</v>
      </c>
      <c r="C87" s="53"/>
      <c r="D87" s="51"/>
      <c r="E87" s="53"/>
      <c r="F87" s="52"/>
      <c r="G87" s="53"/>
    </row>
    <row r="88" spans="1:8" ht="75" x14ac:dyDescent="0.25">
      <c r="A88" s="35" t="s">
        <v>108</v>
      </c>
      <c r="B88" s="39" t="s">
        <v>22</v>
      </c>
      <c r="C88" s="37"/>
      <c r="D88" s="54"/>
      <c r="E88" s="37"/>
      <c r="F88" s="39"/>
      <c r="G88" s="37" t="str">
        <f>G17</f>
        <v xml:space="preserve">$ 0.00 </v>
      </c>
    </row>
    <row r="89" spans="1:8" x14ac:dyDescent="0.25">
      <c r="A89" s="41" t="s">
        <v>23</v>
      </c>
      <c r="B89" s="42" t="s">
        <v>24</v>
      </c>
      <c r="C89" s="43"/>
      <c r="D89" s="44"/>
      <c r="E89" s="43"/>
      <c r="F89" s="42"/>
      <c r="G89" s="43" t="str">
        <f>G18</f>
        <v xml:space="preserve">$ 0.00 </v>
      </c>
    </row>
    <row r="90" spans="1:8" x14ac:dyDescent="0.25">
      <c r="A90" s="46" t="s">
        <v>25</v>
      </c>
      <c r="B90" s="47" t="s">
        <v>26</v>
      </c>
      <c r="C90" s="48"/>
      <c r="D90" s="49"/>
      <c r="E90" s="48"/>
      <c r="F90" s="47"/>
      <c r="G90" s="48" t="str">
        <f>G19</f>
        <v xml:space="preserve">$ 0.00 </v>
      </c>
    </row>
    <row r="91" spans="1:8" x14ac:dyDescent="0.25">
      <c r="A91" s="46" t="s">
        <v>36</v>
      </c>
      <c r="B91" s="47" t="s">
        <v>37</v>
      </c>
      <c r="C91" s="48"/>
      <c r="D91" s="49"/>
      <c r="E91" s="48"/>
      <c r="F91" s="47"/>
      <c r="G91" s="48" t="str">
        <f>G27</f>
        <v xml:space="preserve">$ 0.00 </v>
      </c>
    </row>
    <row r="92" spans="1:8" x14ac:dyDescent="0.25">
      <c r="A92" s="46" t="s">
        <v>41</v>
      </c>
      <c r="B92" s="47" t="s">
        <v>42</v>
      </c>
      <c r="C92" s="48"/>
      <c r="D92" s="49"/>
      <c r="E92" s="48"/>
      <c r="F92" s="47"/>
      <c r="G92" s="48" t="str">
        <f>G30</f>
        <v xml:space="preserve">$ 0.00 </v>
      </c>
    </row>
    <row r="93" spans="1:8" x14ac:dyDescent="0.25">
      <c r="A93" s="46" t="s">
        <v>47</v>
      </c>
      <c r="B93" s="47" t="s">
        <v>48</v>
      </c>
      <c r="C93" s="48"/>
      <c r="D93" s="49"/>
      <c r="E93" s="48"/>
      <c r="F93" s="47"/>
      <c r="G93" s="48" t="str">
        <f>G35</f>
        <v xml:space="preserve">$ 0.00 </v>
      </c>
    </row>
    <row r="94" spans="1:8" x14ac:dyDescent="0.25">
      <c r="A94" s="46" t="s">
        <v>55</v>
      </c>
      <c r="B94" s="47" t="s">
        <v>56</v>
      </c>
      <c r="C94" s="48"/>
      <c r="D94" s="49"/>
      <c r="E94" s="48"/>
      <c r="F94" s="47"/>
      <c r="G94" s="48" t="str">
        <f>G42</f>
        <v xml:space="preserve">$ 0.00 </v>
      </c>
    </row>
    <row r="95" spans="1:8" x14ac:dyDescent="0.25">
      <c r="A95" s="46" t="s">
        <v>58</v>
      </c>
      <c r="B95" s="47" t="s">
        <v>59</v>
      </c>
      <c r="C95" s="48"/>
      <c r="D95" s="49"/>
      <c r="E95" s="48"/>
      <c r="F95" s="47"/>
      <c r="G95" s="48" t="str">
        <f>G44</f>
        <v xml:space="preserve">$ 0.00 </v>
      </c>
    </row>
    <row r="96" spans="1:8" x14ac:dyDescent="0.25">
      <c r="A96" s="41" t="s">
        <v>62</v>
      </c>
      <c r="B96" s="42" t="s">
        <v>63</v>
      </c>
      <c r="C96" s="43"/>
      <c r="D96" s="44"/>
      <c r="E96" s="43"/>
      <c r="F96" s="42"/>
      <c r="G96" s="43" t="str">
        <f>G47</f>
        <v xml:space="preserve">$ 0.00 </v>
      </c>
    </row>
    <row r="97" spans="1:7" x14ac:dyDescent="0.25">
      <c r="A97" s="46" t="s">
        <v>64</v>
      </c>
      <c r="B97" s="47" t="s">
        <v>26</v>
      </c>
      <c r="C97" s="48"/>
      <c r="D97" s="49"/>
      <c r="E97" s="48"/>
      <c r="F97" s="47"/>
      <c r="G97" s="48" t="str">
        <f>G48</f>
        <v xml:space="preserve">$ 0.00 </v>
      </c>
    </row>
    <row r="98" spans="1:7" x14ac:dyDescent="0.25">
      <c r="A98" s="46" t="s">
        <v>65</v>
      </c>
      <c r="B98" s="47" t="s">
        <v>42</v>
      </c>
      <c r="C98" s="48"/>
      <c r="D98" s="49"/>
      <c r="E98" s="48"/>
      <c r="F98" s="47"/>
      <c r="G98" s="48" t="str">
        <f>G50</f>
        <v xml:space="preserve">$ 0.00 </v>
      </c>
    </row>
    <row r="99" spans="1:7" x14ac:dyDescent="0.25">
      <c r="A99" s="41">
        <v>82</v>
      </c>
      <c r="B99" s="42" t="s">
        <v>66</v>
      </c>
      <c r="C99" s="43"/>
      <c r="D99" s="44"/>
      <c r="E99" s="43"/>
      <c r="F99" s="42"/>
      <c r="G99" s="43" t="str">
        <f>G55</f>
        <v xml:space="preserve">$ 0.00 </v>
      </c>
    </row>
    <row r="100" spans="1:7" x14ac:dyDescent="0.25">
      <c r="A100" s="46" t="s">
        <v>67</v>
      </c>
      <c r="B100" s="47" t="s">
        <v>26</v>
      </c>
      <c r="C100" s="48"/>
      <c r="D100" s="49"/>
      <c r="E100" s="48"/>
      <c r="F100" s="47"/>
      <c r="G100" s="48" t="str">
        <f>G56</f>
        <v xml:space="preserve">$ 0.00 </v>
      </c>
    </row>
    <row r="101" spans="1:7" x14ac:dyDescent="0.25">
      <c r="A101" s="46" t="s">
        <v>69</v>
      </c>
      <c r="B101" s="47" t="s">
        <v>70</v>
      </c>
      <c r="C101" s="48"/>
      <c r="D101" s="49"/>
      <c r="E101" s="48"/>
      <c r="F101" s="47"/>
      <c r="G101" s="48" t="str">
        <f>G58</f>
        <v xml:space="preserve">$ 0.00 </v>
      </c>
    </row>
    <row r="102" spans="1:7" x14ac:dyDescent="0.25">
      <c r="A102" s="46" t="s">
        <v>75</v>
      </c>
      <c r="B102" s="47" t="s">
        <v>76</v>
      </c>
      <c r="C102" s="48"/>
      <c r="D102" s="49"/>
      <c r="E102" s="48"/>
      <c r="F102" s="47"/>
      <c r="G102" s="48" t="str">
        <f>G62</f>
        <v xml:space="preserve">$ 0.00 </v>
      </c>
    </row>
    <row r="103" spans="1:7" x14ac:dyDescent="0.25">
      <c r="A103" s="46" t="s">
        <v>88</v>
      </c>
      <c r="B103" s="47" t="s">
        <v>89</v>
      </c>
      <c r="C103" s="48"/>
      <c r="D103" s="49"/>
      <c r="E103" s="48"/>
      <c r="F103" s="47"/>
      <c r="G103" s="48" t="str">
        <f>G72</f>
        <v xml:space="preserve">$ 0.00 </v>
      </c>
    </row>
    <row r="104" spans="1:7" x14ac:dyDescent="0.25">
      <c r="A104" s="46" t="s">
        <v>96</v>
      </c>
      <c r="B104" s="47" t="s">
        <v>42</v>
      </c>
      <c r="C104" s="48"/>
      <c r="D104" s="49"/>
      <c r="E104" s="48"/>
      <c r="F104" s="47"/>
      <c r="G104" s="48" t="str">
        <f>G77</f>
        <v xml:space="preserve">$ 0.00 </v>
      </c>
    </row>
    <row r="105" spans="1:7" x14ac:dyDescent="0.25">
      <c r="A105" s="46" t="s">
        <v>98</v>
      </c>
      <c r="B105" s="47" t="s">
        <v>48</v>
      </c>
      <c r="C105" s="48"/>
      <c r="D105" s="49"/>
      <c r="E105" s="48"/>
      <c r="F105" s="47"/>
      <c r="G105" s="48" t="str">
        <f>G79</f>
        <v xml:space="preserve">$ 0.00 </v>
      </c>
    </row>
    <row r="106" spans="1:7" x14ac:dyDescent="0.25">
      <c r="A106" s="46" t="s">
        <v>100</v>
      </c>
      <c r="B106" s="47" t="s">
        <v>56</v>
      </c>
      <c r="C106" s="48"/>
      <c r="D106" s="49"/>
      <c r="E106" s="48"/>
      <c r="F106" s="47"/>
      <c r="G106" s="48" t="str">
        <f>G81</f>
        <v xml:space="preserve">$ 0.00 </v>
      </c>
    </row>
    <row r="107" spans="1:7" x14ac:dyDescent="0.25">
      <c r="A107" s="46" t="s">
        <v>104</v>
      </c>
      <c r="B107" s="47" t="s">
        <v>105</v>
      </c>
      <c r="C107" s="48"/>
      <c r="D107" s="49"/>
      <c r="E107" s="48"/>
      <c r="F107" s="47"/>
      <c r="G107" s="48" t="str">
        <f>G85</f>
        <v xml:space="preserve">$ 0.00 </v>
      </c>
    </row>
    <row r="108" spans="1:7" x14ac:dyDescent="0.25">
      <c r="D108" s="15"/>
      <c r="E108" s="1"/>
      <c r="G108" s="1"/>
    </row>
    <row r="109" spans="1:7" x14ac:dyDescent="0.25">
      <c r="A109" s="71" t="s">
        <v>109</v>
      </c>
      <c r="B109" s="71"/>
      <c r="C109" s="71"/>
      <c r="D109" s="71"/>
      <c r="E109" s="71"/>
      <c r="F109" s="69" t="s">
        <v>110</v>
      </c>
      <c r="G109" s="70" t="str">
        <f>TEXT(G17,  "$ #,##0.00 ;")</f>
        <v xml:space="preserve">$ 0.00 </v>
      </c>
    </row>
    <row r="110" spans="1:7" x14ac:dyDescent="0.25">
      <c r="A110" s="71" t="str">
        <f>UPPER(CONVERTIRNUM(ROUND( G17 * 1.16, 2)))</f>
        <v>CERO PESOS 00/100 M.N.</v>
      </c>
      <c r="B110" s="71"/>
      <c r="C110" s="71"/>
      <c r="D110" s="71"/>
      <c r="E110" s="71"/>
      <c r="F110" s="69" t="s">
        <v>111</v>
      </c>
      <c r="G110" s="70" t="str">
        <f>TEXT(ROUND( G17 * 0.16, 2),  "$ #,##0.00 ;")</f>
        <v xml:space="preserve">$ 0.00 </v>
      </c>
    </row>
    <row r="111" spans="1:7" x14ac:dyDescent="0.25">
      <c r="A111" s="71"/>
      <c r="B111" s="71"/>
      <c r="C111" s="71"/>
      <c r="D111" s="71"/>
      <c r="E111" s="71"/>
      <c r="F111" s="69" t="s">
        <v>112</v>
      </c>
      <c r="G111" s="70" t="str">
        <f>TEXT(ROUND( G17 * 1.16, 2),  "$ #,##0.00 ;")</f>
        <v xml:space="preserve">$ 0.00 </v>
      </c>
    </row>
    <row r="113" spans="1:7" x14ac:dyDescent="0.25">
      <c r="A113" s="41"/>
      <c r="B113" s="45"/>
      <c r="C113" s="43"/>
      <c r="D113" s="44"/>
      <c r="E113" s="43"/>
      <c r="F113" s="42"/>
      <c r="G113" s="43"/>
    </row>
  </sheetData>
  <sheetProtection password="8448" sheet="1" objects="1" scenarios="1"/>
  <protectedRanges>
    <protectedRange sqref="E17:E113" name="p74462de6363a715fbb5417343bd6a502"/>
    <protectedRange sqref="B11:B12" name="p6e2a2fdc3235e9c0a22cbc3cf612912f"/>
    <protectedRange sqref="E5:E9" name="pa22fa9ebc2065ae86b73e5b6ac1d964b"/>
    <protectedRange sqref="C11:C12" name="p4b15f530c699e3e27646c53ddf216201"/>
    <protectedRange sqref="G11:G12" name="paaf8b0619aa4deea1d84e54fca7b3997"/>
    <protectedRange sqref="B6" name="p68b1f1cc15d8987eafe633c9488bdc05"/>
  </protectedRanges>
  <mergeCells count="16">
    <mergeCell ref="A109:E109"/>
    <mergeCell ref="A110:E111"/>
    <mergeCell ref="A14:G14"/>
    <mergeCell ref="C1:F1"/>
    <mergeCell ref="C10:F10"/>
    <mergeCell ref="C2:F4"/>
    <mergeCell ref="C5:D5"/>
    <mergeCell ref="C7:D7"/>
    <mergeCell ref="C8:D8"/>
    <mergeCell ref="E5:F5"/>
    <mergeCell ref="E6:F6"/>
    <mergeCell ref="E7:F7"/>
    <mergeCell ref="E8:F8"/>
    <mergeCell ref="C11:F11"/>
    <mergeCell ref="C12:F12"/>
    <mergeCell ref="B6:B9"/>
  </mergeCells>
  <printOptions horizontalCentered="1"/>
  <pageMargins left="0.19685039370078999" right="0.19685039370078999" top="0.19685039370078999" bottom="0.27559055118109999" header="0" footer="7.8740157480315001E-2"/>
  <pageSetup scale="76" fitToHeight="0" orientation="landscape"/>
  <headerFooter>
    <oddFooter>&amp;CPágina &amp;P de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conceptos</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dc:creator>
  <cp:lastModifiedBy>Gamaliel Reyes</cp:lastModifiedBy>
  <dcterms:created xsi:type="dcterms:W3CDTF">2019-03-15T07:48:47Z</dcterms:created>
  <dcterms:modified xsi:type="dcterms:W3CDTF">2020-06-12T19:52:22Z</dcterms:modified>
</cp:coreProperties>
</file>