
<file path=[Content_Types].xml><?xml version="1.0" encoding="utf-8"?>
<Types xmlns="http://schemas.openxmlformats.org/package/2006/content-types">
  <Default Extension="png" ContentType="image/png"/>
  <Default Extension="bin" ContentType="application/vnd.ms-office.vbaProject"/>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bookViews>
    <workbookView xWindow="630" yWindow="585" windowWidth="6615" windowHeight="6090"/>
  </bookViews>
  <sheets>
    <sheet name="conceptos" sheetId="1" r:id="rId1"/>
  </sheets>
  <functionGroups builtInGroupCount="17"/>
  <definedNames>
    <definedName name="_xlnm.Print_Titles" localSheetId="0">conceptos!$1:$16</definedName>
  </definedNames>
  <calcPr calcId="145621"/>
</workbook>
</file>

<file path=xl/calcChain.xml><?xml version="1.0" encoding="utf-8"?>
<calcChain xmlns="http://schemas.openxmlformats.org/spreadsheetml/2006/main">
  <c r="G85" i="1" l="1"/>
  <c r="G107" i="1" s="1"/>
  <c r="G81" i="1"/>
  <c r="G106" i="1" s="1"/>
  <c r="G79" i="1"/>
  <c r="G105" i="1" s="1"/>
  <c r="G77" i="1"/>
  <c r="G104" i="1" s="1"/>
  <c r="G72" i="1"/>
  <c r="G103" i="1" s="1"/>
  <c r="G62" i="1"/>
  <c r="G102" i="1" s="1"/>
  <c r="G58" i="1"/>
  <c r="G101" i="1" s="1"/>
  <c r="G56" i="1"/>
  <c r="G50" i="1"/>
  <c r="G98" i="1" s="1"/>
  <c r="G48" i="1"/>
  <c r="G97" i="1" s="1"/>
  <c r="G44" i="1"/>
  <c r="G95" i="1" s="1"/>
  <c r="G42" i="1"/>
  <c r="G94" i="1" s="1"/>
  <c r="G35" i="1"/>
  <c r="G93" i="1" s="1"/>
  <c r="G30" i="1"/>
  <c r="G92" i="1" s="1"/>
  <c r="G27" i="1"/>
  <c r="G91" i="1" s="1"/>
  <c r="G19" i="1"/>
  <c r="G90" i="1" s="1"/>
  <c r="G55" i="1" l="1"/>
  <c r="G99" i="1" s="1"/>
  <c r="G47" i="1"/>
  <c r="G96" i="1" s="1"/>
  <c r="G100" i="1"/>
  <c r="G18" i="1"/>
  <c r="G89" i="1" l="1"/>
  <c r="G17" i="1"/>
  <c r="G111" i="1" l="1"/>
  <c r="G110" i="1"/>
  <c r="G109" i="1"/>
  <c r="G88" i="1"/>
  <c r="A110" i="1"/>
</calcChain>
</file>

<file path=xl/sharedStrings.xml><?xml version="1.0" encoding="utf-8"?>
<sst xmlns="http://schemas.openxmlformats.org/spreadsheetml/2006/main" count="304" uniqueCount="146">
  <si>
    <t>GOBIERNO DEL ESTADO DE JALISCO</t>
  </si>
  <si>
    <t>LICITACIÓN PÚBLICA ESTATAL</t>
  </si>
  <si>
    <t>INSTITUTO DE LA INFRAESTRUCTURA FÍSICA EDUCATIVA DEL</t>
  </si>
  <si>
    <t>E-REM-B-REH-03448-LP-0079-2020</t>
  </si>
  <si>
    <t>ESTADO DE JALISCO</t>
  </si>
  <si>
    <t>DESCRIPCIÓN GENERAL DE LOS TRABAJOS:</t>
  </si>
  <si>
    <t>FECHA DE INICIO:</t>
  </si>
  <si>
    <t>FECHA DE TERMINACIÓN:</t>
  </si>
  <si>
    <t>PLAZO DE EJECUCIÓN:</t>
  </si>
  <si>
    <t>FECHA:</t>
  </si>
  <si>
    <t>RAZÓN SOCIAL DEL LICITANTE:</t>
  </si>
  <si>
    <t>NOMBRE, CARGO Y FIRMA DEL LICITANTE:</t>
  </si>
  <si>
    <t>DOCUMENTO</t>
  </si>
  <si>
    <t>PRESUPUESTO DE OBRA</t>
  </si>
  <si>
    <t>CLAVE</t>
  </si>
  <si>
    <t>DESCRIPCIÓN</t>
  </si>
  <si>
    <t>UNIDAD</t>
  </si>
  <si>
    <t>CANTIDAD</t>
  </si>
  <si>
    <t>PRECIO UNITARIO ($)</t>
  </si>
  <si>
    <t>PRECIO UNITARIO ($) CON LETRA</t>
  </si>
  <si>
    <t>IMPORTE ($) M.N.</t>
  </si>
  <si>
    <t>TRABAJO : BAS-REH-03448</t>
  </si>
  <si>
    <t>CONSTRUCCIÓN DE ESTRUCTURA CON LONARIA Y REHABILITACIÓN GENERAL EN LA ESCUELA PRIMARIA JOSÉ VASCONCELOS CCT14EPR1118D, UBICADA EN LA LOCALIDAD DE PARQUES DE SANTA CRUZ DEL VALLE, MUNICIPIO DE SAN PEDRO TLAQUEPAQUE, JALISCO.</t>
  </si>
  <si>
    <t>D</t>
  </si>
  <si>
    <t>EDIFICIO D</t>
  </si>
  <si>
    <t>D.01(140)</t>
  </si>
  <si>
    <t xml:space="preserve">DEMOLICIONES, DESMONTAJES Y MECANICA DE SUELOS    </t>
  </si>
  <si>
    <t>DESINSTALACION DE PUERTA DE MADERA DE 1 HOJA, CON RECUPERACION, INCLUYE: ALMACENAJE EN BODEGA DE OBRA, RETIRO DE MARCO DE MADERA, MANO DE OBRA, HERRAMIENTAS Y ACARREOS AL LUGAR DE ALMACENAJE.</t>
  </si>
  <si>
    <t>PZA</t>
  </si>
  <si>
    <t xml:space="preserve">DEMOLICION DE HORMIGON DE ENTREPISO Y/O AZOTEA, CON UN ESPESOR DE 10 CMS. PROMEDIO INCLUYE: RETIRO DE MATERIAL PRODUCTO DE LA DEMOLICION FUERA DE LA OBRA.
</t>
  </si>
  <si>
    <t xml:space="preserve">M2 </t>
  </si>
  <si>
    <t>DEMOLICION DE PISO DE MOSAICO Y/O DE CONCRETO INCLUYE; RETIRO Y ACARREO DE OBRA DE MATERIAL PRODUCTO DE LA DEMOLICION, A LUGAR INDICADO POR SUPERVISION DENTRO Y FUERA DE OBRA E INCLUYE: HERRAMIENTA Y  MANO DE OBRA CALIFICADA.</t>
  </si>
  <si>
    <t xml:space="preserve">DEMOLICION  DE LOSA DE CONCRETO ARMADO DE 10.0 CMS. DE ESPESOR. INCLUYE: HERRAMIENTA, EQUIPO NECESARIO, MANO DE OBRA Y ACARREO DE MATERIAL PRODUCTO DE LAS DEMOLICIONES FUERA DE LA OBRA HASTA EL LUGAR PERMITIDO POR LAS AUTORIDADES CORRESPONDIENTES.
</t>
  </si>
  <si>
    <t>DESBASTE DE PISO DE CONCRETO CON HERRAMIENTA MANUAL CON UN ESPESOR DE  1.5 CMS. PROMEDIO, PARA ALOJAR GUIA PODOTACTIL Y/O LOSETA CERAMICA, DE 30 CM DE ANCHO, REMATANDO A NIVEL DE PISO DE PISO DE CONCRETO Y/O CERAMICA EXISTENTE, INCLUYE: TRAZO, CORTE CON DISCO, HERRAMIENTAS, LIMPIEZA DEL AREA DE TRABAJO,  MANO DE OBRA Y RETIRO DE MATERIALES PRODUCTO DEL DESBASTE FUERA DE LA OBRA.</t>
  </si>
  <si>
    <t>DEMOLICION DE HORMIGON, IMPERMEABILIZANTE Y ENLADRILLADO DE AZOTEA EN CUBIERTAS A CUALQUIER NIVEL CON UN ESPESOR DE 10 CMS. INCLUYE; HERRAMIENTA, EQUIPO  NECESARIO, MANO DE OBRA, ACARREO Y RETIRO DE MATERIAL PRODUCTO DE LA DEMILICION DENTRO Y FUERA DE LA OBRA.</t>
  </si>
  <si>
    <t>RETIRO DE LAMPARAS FLUORESCENTE DE 2 X 59 CON RECUPERACION, INCLUYE; RETIRO DE ELEMENTOS DE FIJACION DESMONTAJE, HERRAMIENTAS, MANO DE OBRA, ACARREOS DENTRO Y FUERA DE LA OBRA DE MATERIAL PRODUCTO DEL DESMONTAJE Y LIMPIEZA DEL AREA DE TRABAJO.</t>
  </si>
  <si>
    <t>D.02(310)</t>
  </si>
  <si>
    <t xml:space="preserve">MUROS, CADENAS, CASTILLOS Y REPIZONES.            </t>
  </si>
  <si>
    <t>RESANADO DE GRIETAS EN MURO DE LADRILLO DE 2 A 4 MM DE ANCHO, A BASE DE SIKADUR-52, POR AMBAS CARAS DEL MURO, RELLENANDO LA TOTALIDAD DE LA GRIETA, A TODO EL ANCHO DEL MURO, INCLUYE: LIMPIEZA DE GRIETAS CON AIRE A PRESION, ACARREO DE MATERIALES HASTA EL SITIO DE SU UTILIZACION, HERRAMIENTA Y MANO DE OBRA.</t>
  </si>
  <si>
    <t xml:space="preserve">ML </t>
  </si>
  <si>
    <t>REPARACIONES DE GRIETAS MENORES EN MUROS. INCLUYE; DEMOLICION DEL APLANADO DEL AREA  AFECTADA, SUMINISTRO Y COLOCACION DE MALLA ELECTROSOLDADA  6X6-10/10 DE 50 CMS, DE ANCHO,  MATERIAL DE FIJACION Y APLANADO ACABADO SIMILAR AL EXISTENTE CON MORTERO CEMENO-ARENA PROP. 1:3 MANO DE OBRA, HERRAMIENTA, MATERIALES, ANDAMIOS, ACARREOS A CUALQUIER NIVEL, DENTRO Y FUERA DE LA OBRA  Y LIMPIEZA DEL AREA DE TRABAJO.</t>
  </si>
  <si>
    <t>D.03(319)</t>
  </si>
  <si>
    <t xml:space="preserve">ENTREPISOS, CUBIERTA Y ACABADOS DE AZOTEA         </t>
  </si>
  <si>
    <t xml:space="preserve">FINO DE 3-5 CM. DE ESPESOR, CON MORTERO DE CEMENTO-ARENA PROP. 1:3, PREVIA APLICACION DE IMPREGNACION EN LA TOTALIDAD DEL AREA DE FESTER BOND CON UN RENDIMIENTO DE 0.1667 LTS/M2, ACABADO APALILLADO, PARA RECIBIR SISTEMA IMPERMEABILIZACION PREFABRICADO, INCLUYE: MATERIALES, CIMBRA EN FRONTERAS, REMATES, DESPERDICIOS, HERRAMIENTAS, LIMPIEZAS, MANO DE OBRA  Y ACARREOS DEL MATERIAL AL SITIO DE SU UTILIZACION, A CUALQUIER NIVEL.
</t>
  </si>
  <si>
    <t>FORJADO DE ZAVALETA EN AZOTEA A BASE DE JALCRETO SIMPLE F´C=100 KG/CM2, DE 15 CM POR LADO, A 45°, CON ACABADO APALILLADO, INCLUYE: MATERIALES, DESPERDICIOS, HERRAMIENTAS, EQUIPO DE SEGURIDAD, LIMPIEZA, MANO DE OBRA Y ACARREO DE MATERIALES AL LUGAR DE SU UTILIZACION A CUALQUIER NIVEL.</t>
  </si>
  <si>
    <t>IMPERMEABILIZACION DE MUROS O LOSAS, A BASE DE MEMBRANA PREFABRICADA, MCA. IMPERQUIMIA, UNIPLAS AERO PLUS SBS, ALTO DESEMPEÑO CON VENTILACION ANTIABOLSAMIENTOS, FABRICADA A BASE DE ASFALTOS MODIFICADOS CON POLIMEROS SINTETICOS SBS (ESTIRENO BUTADIENO ESTIRENO) REFORZADA CON MALLA POLIESTER DE ALTA RESISTENCIA, ACABADO APARENTE A BASE DE GRAVILLA ESMALTADA A FUEGO, 4.5 MM  DE ESPESOR TOTAL, COLOR ROJO TERRACOTA, GARANTIA POR ESCRITO DE 10 AÑOS, POR LA EMPRESA CONTRATISTA., INCLUYE: LIMPIEZA Y PREPARACION DE LA SUPERFICIE, APLICACION DE PRIMER IMPERCOAT PRIMARIO SL, PARA ANCLAJE Y TAPAPORO DE LA SUPERFICIE, SELLADO DE FISURAS Y GRIETAS A BASE DE CEMENTO PLASTICO BITUMINOSO IMPERCOAT CEMENTO SBS, SUMINISTRO Y COLOCACION DE MEMBRANA POR MEDIO DE TERMOFUSION A BASE DE FUEGO DE SOPLETE DE GAS BUTANO, HACIENDO TRASLAPES MINIMOS DE 0.10 MTS. EN AMBOS SENTIDOS, SELLADO DE ORILLAS, REMATES Y TRASLAPES, MATERIALES MENORES Y DE CONSUMO, CORTES, DESPERDICIOS, LIMPIEZA GENERAL, HERRAMIENTAS, MANO DE OBRA ESPECIALIZADA Y ACARREOS AL SITIO DE SU COLOCACION.</t>
  </si>
  <si>
    <t>ESCOTILLA PARA ACCESO DE AZOTEA DE 0.80 X 0.80 M CON PRETIL DE LADRILLO DE LAMA DE 7.0 X 14.0 X 28.0 CM, APLANADO APALILLADO CON MORTERO CEMENTO-ARENA 1:4, FABRICACION Y COLOCACION DE TAPA CON MARCO DE ANGULO DE 1 1/4" X 1 1/4" X 1/4", CONTRAMARCO DE ANGULO DE 1 1/2" X 1/2" X 1/4", TAPA DE LAMINA CAL. 18 CON REFUERZO LADO INTERIOR DE ANGULO 1/2" X 1/2" X 1/8", PASADOR Y SELLO HERMETICO CON CINTA TUCK O SIMILAR, INCLUYE: TRAZO Y NIVELACION, ZAVALETA EXTERIOR, BOLEADOS, MATERIALES NECESARIOS, SOLDADURA, ACARREOS, PINTURA ANTICORROSIVA DE TALLER Y DE ESMALTE COLOR INDICADO POR LA SUPERVISION, HERRAMIENTA MENOR, EQUIPO Y MANO DE OBRA.</t>
  </si>
  <si>
    <t>D.04(372)</t>
  </si>
  <si>
    <t xml:space="preserve">PISOS                                             </t>
  </si>
  <si>
    <t>SUMINISTRO Y COLOCACION DE JUNTA DE CONTRACCION ELASTOMERICA DE 1RA. EN PISOS, A BASE DE PLASTICEMEN, INCLUYE: LIMPIEZA DEL AREA A TRATAR, DESPERDICIOS Y ACARREO DEL MATERIAL AL SITIO DE SU COLOCACION.</t>
  </si>
  <si>
    <t>CORTE CON DISCO DE DIAMANTE EN PISO Y/O LOSA DE CONCRETO, 5.00 CM. DE PROFUNDIDAD Y 0.60 CM. DE ANCHO, INCLUYE: TRAZO, HERRAMIENTAS, EQUIPO DE CORTE, EQUIPO DE SEGURIDAD, ACARREOS, MANO DE OBRA Y LIMPIEZA DEL AREA DE TRABAJO.</t>
  </si>
  <si>
    <t xml:space="preserve">FIRME DE CONCRETO F'C=150 KG/CM2 DE 8 CMS DE ESPESOR, CON MALLA ELECTROSOLDADA DE 6X6 - 10/10, ACABADO APALILLADO,  INCLUYE: EXTENDIDO, REGLEADO, PERFILADO EN FRONTERAS, CURADO, MATERIALES, HERRAMIENTAS, MANO DE OBRA,  Y ACARREOS DEL MATERIAL AL SITIO DE SU UTILIZACION. </t>
  </si>
  <si>
    <t>FIRME DE JALCRETO F'C=100 KG/CM2 DE 8 CMS DE ESPESOR,  ACABADO APALILLADO,  INCLUYE: EXTENDIDO, REGLEADO, PERFILADO EN FRONTERAS, CURADO, MATERIALES, HERRAMIENTAS, MANO DE OBRA,  Y ACARREOS DEL MATERIAL AL SITIO DE SU UTILIZACION. (UTILIZACION DE MATERIAL DE LA REGION)</t>
  </si>
  <si>
    <t>SUMINISTRO E INSTALACION DE GUIA PODOTACTIL COLOR AMARILLO DE 30 CM DE ANCHO, ELABORADA A BASE TABLETAS DE ARCILLA POLISINTETICA DE 30 X 30 CM., PARA ALTO TRAFICO, ANTIBACTERIAL, ANTIGRAFITI, RESISTENTE A CAMBIOS BRUSCOS DE TEMPERATURA, MARCA ARQCCESIBLE O SIMILAR EN GARANTIA, CALIDAD Y ESPECIFICACIONES, INCLUYE: GUIAS DE ADVERTENCIA, TRAZO, ADHESIVOS, DESPERDICIOS, ACARREOS, LIMPIEZA, MANO DE OBRA, HERRAMIENTA Y MATERIALES.</t>
  </si>
  <si>
    <t>SUMINISTRO Y COLOCACION DE PISO CERAMICO ANTIDERRAPANTE  MARCA LAMOSA  MODELO DIAMANTE  DE 20 X 20 CM. COLOR BLANCO, PRIMERA CALIDAD, ASENTADO CON PEGAPISO, INCLUYE: JUNTEADOR COLOR BLANCO, CORTES, DESPERDICIOS, HERRAMIENTAS Y MANO DE OBRA.(AREA REGADERAS)</t>
  </si>
  <si>
    <t>D.05(393)</t>
  </si>
  <si>
    <t xml:space="preserve">PINTURA                                           </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</si>
  <si>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MUROS APLANADOS DE MEZCLA APALILLADO O PULIDO, TRABAJO TERMINADO, A DOS MANOS, INCLUYE: MATERIALES MENORES Y DE CONSUMO, ANDAMIOS, PREPARACION DE LA SUPERFICIE, SELLADO DE LA SUPERFICIE, HERRAMIENTAS, LIMPIEZA, MANO DE OBRA Y  ACARREOS DE MATERIALES AL SITIO DE SU UTILIZACIÓN.</t>
  </si>
  <si>
    <t>D.06(510)</t>
  </si>
  <si>
    <t xml:space="preserve">INSTALACION ELECTRICA EN EDIFICIO                 </t>
  </si>
  <si>
    <t>SUMINISTRO E INSTALACION DE LUMINARIO DE SOBREPONER MCA.  HIGHLUMEN MOD. C-SBV20-S43TLC20-C, NOVALUX MOD. NOEII314.5LEDT8 MVSAPE, O SIMILAR, SISTEMA LED DE 45 WATTS. +- 8%, PARA OPERAR CON TRES TUBOS LED T8 (14-16 WATTS C/U), 4000°K, DRIVER INTEGRADO MULTIVOLTAJE  100-240 VOLTS ,  EN GABINETE METALICO FABRICADO EN LAMINA DE ACERO ROLADA EN FRIO CAL. 24 MINIMO, CON ACABADO EN POLVO POLIESTER EN APLICACION ELECTROSTÁTICA  COLOR BLANCO, DIFUSOR ENVOLVENTE 100% ACRILICO, LA LUMINARIA (COMPLETA) DEBERA CUMPLIR CON LA NORMA ANCE, INCLUYE: ELEMENTOS DE FIJACION, CONEXION, MATERIALES MENORES Y DE CONSUMO, GARANTIAS, COPIA DE CERTIFICACION ANCE ANEXA EN ELTRAMITE DE LA ESTIMACION, HERRAMIENTAS, ANDAMIOS, MANO DE OBRA, PRUEBAS, LIMPIEZA Y ACARREOS.</t>
  </si>
  <si>
    <t>INSTALACION DE LAMPARA DE RECUPERACION CON GABINETE A CUALQUIER NIVEL. INCLUYE; MATERIALES DE FIJACION, ACARREO DE MATERIALES AL SITIO DE SU UTILIZACION, CONEXION, LIMPIEZA DE LAMPARAS Y GABINETES ANTES DE SU INSTALACION, ANDAMIOS, MATERIALES FALTANTES ( TORNILLOS, ACRILICOS, BALASTRAS, CABLES, PINTURA DE GABINETES ETC. ) Y MANO DE OBRA.</t>
  </si>
  <si>
    <t>B</t>
  </si>
  <si>
    <t>EDIFICIO B</t>
  </si>
  <si>
    <t>B.01(140)</t>
  </si>
  <si>
    <t>B.02(319)</t>
  </si>
  <si>
    <t>CUBIERTA PARA PATIO CIVICO</t>
  </si>
  <si>
    <t>82.01(140)</t>
  </si>
  <si>
    <t>DEMOLICION DE FIRME Y/O PISO DE CONCRETO DE 10 CM DE ESPESOR PROMEDIO, EN SECCIONES OBLIGADAS, INC. CORTE CON DISCO PARA DELIMITAR AREA DE DEMOLICION; MANO DE OBRA, HERRAMIENTA, EQUIPO,  CARGA Y ACARREO INTERIOR Y FUERA DE LA OBRA DEL MATERIAL PRODUCTO DE LA DEMOLICION.</t>
  </si>
  <si>
    <t>82.02(150)</t>
  </si>
  <si>
    <t xml:space="preserve">TRABAJOS PRELIMINARES                             </t>
  </si>
  <si>
    <t>TRAZO Y NIVELACION DE EXTERIORES ESTABLECIENDO REFERENCIAS DEFINITIVAS, CON TRANSITO Y NIVEL (EQUIPO TOPOGRAFICO), INCLUYE: PERSONAL TECNICO CALIFICADO, ESTACAS, MOJONERAS, LOCALIZACION DE EJES Y/O ENTRE EJES, BANCOS DE NIVEL, MATERIALES PARA SEÑALAMIENTO, EQUIPO, HERRAMIENTA Y MANO DE OBRA.</t>
  </si>
  <si>
    <t>EXCAVACION EN CEPAS POR MEDIOS MANUALES EN MATERIAL TIPO "B", DE 0 A 2.00 M. DE PROFUNDIDAD, EN SECO, INCLUYE: AFINE DE TALUDES Y FONDO, TRASPALEOS,  MOVIMIENTOS Y ACARREOS DENTRO DE LA OBRA, HERRAMIENTAS Y MANO DE OBRA, MEDIDO EN BANCO.</t>
  </si>
  <si>
    <t xml:space="preserve">M3 </t>
  </si>
  <si>
    <t>CARGA POR CUALQUIER MEDIO Y ACARREO EN CAMION DE MATERIAL DE DESPERDICIO PRODUCTO DE LAS EXCAVACIONES FUERA DE LA OBRA, A LUGAR PERMITIDO POR LAS AUTORIDADES CORRESPONDIENTES, MEDIDO EN BANCO. INCLUYE CARGA,  ACARREO Y DESCARGA A TIRO LIBRE, HERRAMIENTA, EQUIPO, MATERIALES DE CONSUMO Y MANO DE OBRA.</t>
  </si>
  <si>
    <t>82.03(160)</t>
  </si>
  <si>
    <t xml:space="preserve">CIMENTACION                                       </t>
  </si>
  <si>
    <t>PLANTILLA DE RELLENO DE EMBECO NO. 636, DE 5.0 CM DE ESPESOR PROMEDIO, PARA RECIBIR PLACA BASE DE COLUMNAS DE ESTRUCTURA METALICAS, INCLUYE: PREPARACION, CIMBRA, DECIMBRADO, MATERIALES, DESPERDICIOS, HERRAMIENTAS, LIMPIEZAS Y MANO DE OBRA.</t>
  </si>
  <si>
    <t>PLANTILLA DE CONCRETO F'C=100 KG/CM2, TMA=3/4", DE 5.00 CM DE ESPESOR PROMEDIO. INCLUYE: MATERIALES, HERRAMIENTAS, AFINE, NIVELACION, LIMPIEZA, MANO DE OBRA Y ACARREO DE MATERIALES AL SITIO DE SU UTILIZACION.</t>
  </si>
  <si>
    <t>CIMBRA  ACABADO COMUN, EN CIMENTACION, INCLUYE: DESPERDICIO, HABILITADO, CIMBRADO Y DESCIMBRA, NIVELACION, PLOMEO MATERIAL, MANO DE OBRA , LIMPIEZA, HERRAMIENTA, ACARREO DEL MATRIAL DENTRO Y FUERA DE LA OBRA.</t>
  </si>
  <si>
    <t>SUMINISTRO, HABILITADO, ARMADO Y COLOCACION DE ACERO DE REFUERZO FY=4,200 KG/CM2 (G.E.), DE 3/8" ( #3 ), EN CIMENTACION, INCLUYE: MATERIALES, HABILITADO,  DOBLECES,  SILLETAS, ALAMBRE, GANCHOS, ESCUADRAS, TRASLAPES, DESPERDICIOS HERRAMIENTAS, MANO DE OBRA Y ACARREO DE MATERIALES AL SITIO DE SU COLOCACION.</t>
  </si>
  <si>
    <t xml:space="preserve">KG </t>
  </si>
  <si>
    <t>SUMINISTRO, HABILITADO, ARMADO Y COLOCACION DE ACERO DE REFUERZO FY=4,200 KG/CM2 (G.E.), DE 1/2" ( #4 ), EN CIMENTACION, INCLUYE: MATERIALES, HABILITADO,  DOBLECES,  SILLETAS, ALAMBRE, GANCHOS, ESCUADRAS, TRASLAPES, DESPERDICIOS HERRAMIENTAS, MANO DE OBRA Y ACARREO DE MATERIALES AL SITIO DE SU COLOCACION.</t>
  </si>
  <si>
    <t>SUMINISTRO, HABILITADO, ARMADO Y COLOCACION DE ACERO DE REFUERZO FY=4,200 KG/CM2 (G.E.), DE 1" (#8 ), EN CIMENTACION, INCLUYE: MATERIALES, HABILITADO,  DOBLECES,  SILLETAS, ALAMBRE, GANCHOS, ESCUADERAS, TRASLAPES, DESPERDICIOS HERRAMIENTAS, MANO DE OBRA Y ACARREO DE MATERIALES AL SITIO DE SU COLOCACION.</t>
  </si>
  <si>
    <t>SUMINISTRO Y COLOCACION DE CONCRETO HECHO EN OBRA F'C=250 KG/CM2, TMA= 3/4", R.N. EN CIMENTACION. INCLUYE: TENDIDO, RASTREADO, VIBRADO, NIVELACION, HERRAMIENTAS, LIMPIEZA, PRUEBAS,  CURADO CON CURACRETO ROJO,  DESPERDICIO Y MANO DE OBRA.</t>
  </si>
  <si>
    <t>RELLENO COMPACTADO AL 90 % PROCTOR, CON MATERIAL DE BANCO, EN CAPAS DE 20 CM DE ESPESOR, AGREGANDO AGUA PARA LOGRAR SU HUMEDAD OPTIMA, AL 90%. POR CUALQUIER MEDIO, INCLUYE: SUMINISTRO DE AGUA PARA LOGRAR HUMEDAD OPTIMA, TENDIDO, TRASPALEOS,  DESPERDICIOS, EQUIPO, PRUEBAS DE COMPACTACION, AFINE, NIVELACION, HERRAMIENTAS, MANO DE OBRA Y  ACARREO HASTA EL SITIO DE SU COLOCACION.  (VOLUMEN MEDIDO COMPACTADO).</t>
  </si>
  <si>
    <t>FABRICACION, SUMINISTRO Y COLOCACION DE JUEGO DE ANCLAS EN "L" DE REDONDO LISO (COLD ROLLED) CON 4 VARILLAS DE 1" (#8), DE 70 CM DE DESARROLLO TOTAL (CADA ANCLA), CON 10 CM. DE ROSCA EN EXTREMO SUPERIOR, UNIDAS CON 2 ANILLETAS DE DE VARILLA CORRUGADA DE 3/8" Y ALINEADAS A LA PLACA EN LA BASE DE COLUMNA. INCLUYE: CORTES, ROSCADO, DESPERDICIOS, ALINEACION, NIVELACION, PLOMEO, SOLDADURA, DOBLECES, TUERCAS, RONDANAS,  MANO DE OBRA, EQUIPO, HERRAMIENTA Y ACARREOS.</t>
  </si>
  <si>
    <t>JGO</t>
  </si>
  <si>
    <t>82.04(200)</t>
  </si>
  <si>
    <t xml:space="preserve">ESTRUCTURA                                        </t>
  </si>
  <si>
    <t>SUMINISTRO, HABILITADO Y MONTAJE DE ESTRUCTURA METALICA DE ACERO ASTMA-36 F'Y=2530 KG/CM2, SOLDADOS Y/O ATORNILLADOS, (PERFILES IPR. IPS, CPS, REDONDOS SOLIDO, SOLERAS Y PLACAS, ETC, DIFERENTES DIMENSIONES Y CALIBRES,) PARA COLUMNAS, ARMADURAS, TRABES Y VIGAS, INCLUYE: MATERIALES MENORES Y DE CONSUMO, TRAZO, CORTES, AJUSTES, DESPERDICIOS, ENDEREZADO, BISELADO, DESCALIBRES, BARRENOS, TORQUES, SOLDADURA, UNA PRUEBA RADIOGRAFICA Y/O LIQUIDOS PENETRANTES POR CADA 500 KG. DE ACERO, FLETES, PINTURA ANTICORROSIVA, MANO DE OBRA CALIFICADA, HERRAMIENTA, EQUIPO, FLETES, ELEVACIONES, ACARREOS DE MATERIALES AL SITIO DE SU COLOCACION, ACUALQUIER ALTURA.</t>
  </si>
  <si>
    <t>SUMINISTRO, HABILITADO Y MONTAJE DE ESTRUCTURA METALICA DE ACERO, ASTM A-500 GR-B, F'Y=3200 KG/CM2, SOLDADOS Y/O ATORNILLADOS, (OR, OC, TUBOS REDONDOS, PTR, ETC, DIFERENTES DIMENSIONES Y CALIBRES,) PARA COLUMNAS, ARMADURAS, TRABES Y VIGAS, INCLUYE: MATERIALES MENORES Y DE CONSUMO, TRAZO, CORTES, AJUSTES, DESPERDICIOS, ENDEREZADO, BISELADO, DESCALIBRES, BARRENOS, TORQUES, SOLDADURA, UNA PRUEBA RADIOGRAFICA Y/O LIQUIDOS PENETRANTES POR CADA 500 KG. DE ACERO, FLETES, PINTURA ANTICORROSIVA, MANO DE OBRA CALIFICADA, HERRAMIENTA, ANDAMIOS, EQUIPO, FLETES, ELEVACIONES, ACARREOS DE MATERIALES AL SITIO DE SU COLOCACION, A CUALQUIER ALTURA.</t>
  </si>
  <si>
    <t>3,340.0000</t>
  </si>
  <si>
    <t>SUMINISTRO, HABILITADO, ROLADO Y MONTAJE DE ESTRUCTURA METALICA DE ACERO, ASTM A-500 GR-B, F'Y=3200 KG/CM2, SOLDADOS Y/O ATORNILLADOS, (OR, OC, TUBOS REDONDOS, PTR, ETC, DIFERENTES DIMENSIONES Y CALIBRES,) PARA COLUMNAS, ARMADURAS, TRABES Y VIGAS, INCLUYE: MATERIALES MENORES Y DE CONSUMO, TRAZO, CORTES, AJUSTES, DESPERDICIOS, ENDEREZADO, ROLADO, BISELADO, DESCALIBRES, BARRENOS, TORQUES, SOLDADURA, UNA PRUEBA RADIOGRAFICA Y/O LIQUIDOS PENETRANTES POR CADA 500 KG. DE ACERO, FLETES, PINTURA ANTICORROSIVA, MANO DE OBRA CALIFICADA, HERRAMIENTA, ANDAMIOS, EQUIPO, FLETES, ELEVACIONES, ACARREOS DE MATERIALES AL SITIO DE SU COLOCACION, A CUALQUIER ALTURA.</t>
  </si>
  <si>
    <t>3,070.0000</t>
  </si>
  <si>
    <t>SUMINISTRO, HABILITADO  Y COLOCACION TENSORES, CRUCETAS Y/O TIRANTES DE REDONDO LISO (COLD ROLLED) DE ACERO DE BAJO CARBÓN ASTM A-108 DE ½" A 1" DE DIAMETRO, INCLUYE: TRAZO, CORTES, AJUSTES, BARRENOS, DESPERDICOS, DESCALIBRES, SOLDADURA DE PENETRACION, PRUEBAS RADIOGRAFICAS Y/O LIQUIDOS PENETRANTES, ROSCADO, TUERCAS, RONDANAS, TENSADO, TORQUES, FLETES, HERRAMIENTAS, ANDAMIOS, EQUIPO, PINTURA ANTICORROSIVA, MANO DE OBRA Y ACARREOS AL SITIO DE SU COLOCACION. A CUALQUIER ALTURA.</t>
  </si>
  <si>
    <t>82.05(319)</t>
  </si>
  <si>
    <t>SUMINISTRO E INSTALACION DE MEMBRANA ARQUITECTONICA BLACK OUT PVC/PVDF, PESO 850 G/M2, TIPO I RESISTENCIA A LA RUPTURA: 3000 N/5CM, RESISTENCIA AL RASGADO 300 N, ADHESIÓN DE 100 A 120 N/5CM, AUTO-EXTINGUIBLE O TRATAMIENTO AL FUEGO, TRANSMITANCIA UV&lt;0.1%, TRATAMIENTO ANTI-HONGOS Y DURABILIDAD DE 15 AÑOS COMO MÍNIMO, UNIDAD CON TERMO SELLADO, INCLUYE: TRAZO, CORTES, CONFECCIÓN, HERRAJES, TENSORES, MATERIALES MENORES Y DE CONSUMO, DESPERDICIOS, ELEVACIÓN, HERRAMIENTAS, EQUIPO,  ELEMENTOS DE FIJACION, SELLADO, LIMPIEZA, MANO DE OBRA ESPECIALIZADA, FLETES Y ACARREOS.</t>
  </si>
  <si>
    <t>82.06(372)</t>
  </si>
  <si>
    <t>PISO DE CONCRETO F'C=150 KG/CM², T.M.A. 3/4", DE 0.10 M. DE ESPESOR, COLADO EN CUADROS NO MAYORES DE 3.00 ML POR LADO, INCLUYE: TRAZO, NIVELACION, AFINE Y COMPACTACION DEL TERRENO, AGUA, DESPERDICIOS, ACARREOS, REGLEADO, ACABADO INTEGRAL RAYADO CON BROCHA DE PELO (SIN UTILIZACION DE PASTA), CIMBRA EN FRONTERAS, DESCIMBRA, COLADO, CURADO, REMATES, ESCALONADO, MUESTREADO, JUNTAS FRIAS CON VOLTEADOR, HERRAMIENTAS Y MANO DE OBRA.</t>
  </si>
  <si>
    <t>82.07(393)</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</si>
  <si>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DE TUBO DE FIERRO NEGRO DE 4" A 6" DE DIÁMETRO, (POSTES, PASAMANOS, BARANDALES, ESTRUCTURAS, REDES, ETC.), TRABAJO TERMINADO, A DOS MANOS, INCLUYE: MATERIALES MENORES Y DE CONSUMO, PREPARACION DE LA SUPERFICIE, ANDAMIOS, HERRAMIENTAS, LIMPIEZA, MANO DE OBRA Y  EQUIPO DE SEGURIDAD. CUALQUIER ALTURA.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</si>
  <si>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TUBO DE FIERRO NEGRO DE 3/4" A 1 1/2" DE DIÁMETRO, (POSTES, PASAMANOS, BARANDALES, REDES, ETC.),  TRABAJO TERMINADO, A DOS MANOS, INCLUYE: MATERIALES MENORES Y DE CONSUMO, PREPARACION DE LA SUPERFICIE, ANDAMIOS, HERRAMIENTAS, LIMPIEZA, MANO DE OBRA Y  EQUIPO DE SEGURIDAD. CUALQUIER ALTURA.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</si>
  <si>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DE TUBO DE FIERRO NEGRO DE 8" A 10" DE DIÁMETRO, (POSTES, PASAMANOS, BARANDALES, ESTRUCTURAS, REDES, ETC.), TRABAJO TERMINADO, A DOS MANOS, INCLUYE: MATERIALES MENORES Y DE CONSUMO, PREPARACION DE LA SUPERFICIE, ANDAMIOS, HERRAMIENTAS, LIMPIEZA, MANO DE OBRA Y  EQUIPO DE SEGURIDAD. CUALQUIER ALTURA.</t>
  </si>
  <si>
    <t>82.08(396)</t>
  </si>
  <si>
    <t xml:space="preserve">LIMPIEZA                                          </t>
  </si>
  <si>
    <t>LIMPIEZA GENERAL DE LA OBRA, INCLUYE: ACARREO DEL MATERIAL PRODUCTO DE LA LIMPIEZA , FUERA DE LA OBRA.</t>
  </si>
  <si>
    <t>RESUMEN DE PARTIDAS</t>
  </si>
  <si>
    <t>BAS-REH-03448</t>
  </si>
  <si>
    <t>IMPORTE CON LETRA (IVA INCLUIDO)</t>
  </si>
  <si>
    <t>SUBTOTAL M.N.</t>
  </si>
  <si>
    <t>IVA M.N.</t>
  </si>
  <si>
    <t>TOTAL M.N.</t>
  </si>
  <si>
    <t>30.0000</t>
  </si>
  <si>
    <t>CERO PESOS 00/100 M.N.</t>
  </si>
  <si>
    <t>100.0000</t>
  </si>
  <si>
    <t>400.0000</t>
  </si>
  <si>
    <t>50.0000</t>
  </si>
  <si>
    <t>319.0000</t>
  </si>
  <si>
    <t>32.0000</t>
  </si>
  <si>
    <t>40.0000</t>
  </si>
  <si>
    <t>1.0000</t>
  </si>
  <si>
    <t>84.0000</t>
  </si>
  <si>
    <t>44.0000</t>
  </si>
  <si>
    <t>375.0000</t>
  </si>
  <si>
    <t>24.0000</t>
  </si>
  <si>
    <t>8.0000</t>
  </si>
  <si>
    <t>190.0000</t>
  </si>
  <si>
    <t>23.0500</t>
  </si>
  <si>
    <t>22.5000</t>
  </si>
  <si>
    <t>466.2000</t>
  </si>
  <si>
    <t>27.0000</t>
  </si>
  <si>
    <t>2.0000</t>
  </si>
  <si>
    <t>29.0000</t>
  </si>
  <si>
    <t>245.0000</t>
  </si>
  <si>
    <t>115.0000</t>
  </si>
  <si>
    <t>515.0000</t>
  </si>
  <si>
    <t>6.0000</t>
  </si>
  <si>
    <t>21.0000</t>
  </si>
  <si>
    <t>10.0000</t>
  </si>
  <si>
    <t>538.0000</t>
  </si>
  <si>
    <t>330.0000</t>
  </si>
  <si>
    <t>456.4000</t>
  </si>
  <si>
    <t>303.0000</t>
  </si>
  <si>
    <t>82.0000</t>
  </si>
  <si>
    <t>51.0000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</si>
</sst>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0.0000"/>
    <numFmt numFmtId="165" formatCode="\$#,##0.00"/>
  </numFmts>
  <fonts count="9" x14ac:knownFonts="1">
    <font>
      <sz val="11"/>
      <color rgb="FF000000"/>
      <name val="Calibri"/>
    </font>
    <font>
      <b/>
      <sz val="11"/>
      <color rgb="FF000000"/>
      <name val="Calibri"/>
      <family val="2"/>
    </font>
    <font>
      <b/>
      <sz val="8"/>
      <color rgb="FF000000"/>
      <name val="Calibri"/>
      <family val="2"/>
    </font>
    <font>
      <b/>
      <sz val="11"/>
      <color rgb="FFFFFFFF"/>
      <name val="Calibri"/>
      <family val="2"/>
    </font>
    <font>
      <sz val="8"/>
      <color rgb="FF000000"/>
      <name val="Calibri"/>
      <family val="2"/>
    </font>
    <font>
      <b/>
      <sz val="9"/>
      <color rgb="FF000000"/>
      <name val="Calibri"/>
      <family val="2"/>
    </font>
    <font>
      <b/>
      <sz val="14"/>
      <color rgb="FF000000"/>
      <name val="Calibri"/>
      <family val="2"/>
    </font>
    <font>
      <b/>
      <sz val="11"/>
      <color rgb="FF31869B"/>
      <name val="Calibri"/>
      <family val="2"/>
    </font>
    <font>
      <b/>
      <sz val="11"/>
      <color rgb="FFC0504D"/>
      <name val="Calibri"/>
      <family val="2"/>
    </font>
  </fonts>
  <fills count="6">
    <fill>
      <patternFill patternType="none"/>
    </fill>
    <fill>
      <patternFill patternType="gray125"/>
    </fill>
    <fill>
      <patternFill patternType="none"/>
    </fill>
    <fill>
      <patternFill patternType="solid">
        <fgColor rgb="FF632523"/>
        <bgColor rgb="FFFFFFFF"/>
      </patternFill>
    </fill>
    <fill>
      <patternFill patternType="solid">
        <fgColor rgb="FF632523"/>
        <bgColor rgb="FF000000"/>
      </patternFill>
    </fill>
    <fill>
      <patternFill patternType="solid">
        <fgColor rgb="FF632523"/>
        <bgColor indexed="64"/>
      </patternFill>
    </fill>
  </fills>
  <borders count="13">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1">
    <xf numFmtId="0" fontId="0" fillId="0" borderId="0"/>
  </cellStyleXfs>
  <cellXfs count="72">
    <xf numFmtId="0" fontId="0" fillId="2" borderId="0" xfId="0" applyFill="1"/>
    <xf numFmtId="0" fontId="0" fillId="2" borderId="0" xfId="0" applyFill="1" applyAlignment="1">
      <alignment horizontal="center" vertical="top"/>
    </xf>
    <xf numFmtId="0" fontId="0" fillId="2" borderId="0" xfId="0" applyFill="1" applyAlignment="1">
      <alignment horizontal="center" vertical="center" wrapText="1"/>
    </xf>
    <xf numFmtId="0" fontId="0" fillId="2" borderId="0" xfId="0" applyFill="1" applyAlignment="1">
      <alignment horizontal="center" vertical="top"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0" fillId="2" borderId="4" xfId="0" applyNumberFormat="1" applyFill="1" applyBorder="1" applyAlignment="1">
      <alignment horizontal="left" vertical="center" wrapText="1"/>
    </xf>
    <xf numFmtId="49" fontId="0" fillId="2" borderId="5" xfId="0" applyNumberFormat="1" applyFill="1" applyBorder="1" applyAlignment="1">
      <alignment horizontal="left" vertical="center" wrapText="1"/>
    </xf>
    <xf numFmtId="49" fontId="0" fillId="2" borderId="6" xfId="0" applyNumberFormat="1" applyFill="1" applyBorder="1" applyAlignment="1">
      <alignment horizontal="left" vertical="center" wrapText="1"/>
    </xf>
    <xf numFmtId="49" fontId="0" fillId="2" borderId="0" xfId="0" applyNumberFormat="1" applyFill="1" applyAlignment="1">
      <alignment horizontal="left" vertical="center" wrapText="1"/>
    </xf>
    <xf numFmtId="49" fontId="0" fillId="2" borderId="0" xfId="0" applyNumberFormat="1" applyFill="1" applyAlignment="1">
      <alignment horizontal="left" vertical="top"/>
    </xf>
    <xf numFmtId="49" fontId="2" fillId="2" borderId="0" xfId="0" applyNumberFormat="1" applyFont="1" applyFill="1" applyAlignment="1">
      <alignment horizontal="right" vertical="center"/>
    </xf>
    <xf numFmtId="49" fontId="0" fillId="2" borderId="0" xfId="0" applyNumberFormat="1" applyFill="1" applyAlignment="1">
      <alignment horizontal="center" vertical="top"/>
    </xf>
    <xf numFmtId="49" fontId="2" fillId="2" borderId="7" xfId="0" applyNumberFormat="1" applyFont="1" applyFill="1" applyBorder="1" applyAlignment="1">
      <alignment horizontal="right" vertical="center" wrapText="1"/>
    </xf>
    <xf numFmtId="49" fontId="0" fillId="2" borderId="0" xfId="0" applyNumberFormat="1" applyFill="1" applyAlignment="1">
      <alignment horizontal="center" vertical="center" wrapText="1"/>
    </xf>
    <xf numFmtId="0" fontId="0" fillId="2" borderId="3" xfId="0" applyFill="1" applyBorder="1" applyAlignment="1">
      <alignment horizontal="justify" vertical="center" wrapText="1"/>
    </xf>
    <xf numFmtId="0" fontId="2" fillId="2" borderId="1" xfId="0" applyFont="1" applyFill="1" applyBorder="1" applyAlignment="1">
      <alignment horizontal="justify" vertical="center" wrapText="1"/>
    </xf>
    <xf numFmtId="0" fontId="0" fillId="2" borderId="0" xfId="0" applyFill="1" applyAlignment="1">
      <alignment horizontal="justify" vertical="center" wrapText="1"/>
    </xf>
    <xf numFmtId="0" fontId="0" fillId="2" borderId="0" xfId="0" applyFill="1" applyAlignment="1">
      <alignment horizontal="justify" vertical="top" wrapText="1"/>
    </xf>
    <xf numFmtId="49" fontId="3" fillId="3" borderId="8"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1" fillId="2" borderId="0" xfId="0" applyNumberFormat="1" applyFont="1" applyFill="1" applyAlignment="1">
      <alignment horizontal="left" vertical="top"/>
    </xf>
    <xf numFmtId="0" fontId="1" fillId="2" borderId="0" xfId="0" applyFont="1" applyFill="1" applyAlignment="1">
      <alignment horizontal="justify" vertical="top" wrapText="1"/>
    </xf>
    <xf numFmtId="0" fontId="1" fillId="2" borderId="0" xfId="0" applyFont="1" applyFill="1" applyAlignment="1">
      <alignment horizontal="right" vertical="top"/>
    </xf>
    <xf numFmtId="49" fontId="1" fillId="2" borderId="0" xfId="0" applyNumberFormat="1" applyFont="1" applyFill="1" applyAlignment="1" applyProtection="1">
      <alignment horizontal="right" vertical="top"/>
      <protection hidden="1"/>
    </xf>
    <xf numFmtId="0" fontId="1" fillId="2" borderId="0" xfId="0" applyFont="1" applyFill="1" applyAlignment="1">
      <alignment horizontal="left" vertical="top" wrapText="1"/>
    </xf>
    <xf numFmtId="49" fontId="0" fillId="2" borderId="0" xfId="0" applyNumberFormat="1" applyFill="1" applyAlignment="1">
      <alignment horizontal="right" vertical="top"/>
    </xf>
    <xf numFmtId="49" fontId="7" fillId="2" borderId="0" xfId="0" applyNumberFormat="1" applyFont="1" applyFill="1" applyAlignment="1">
      <alignment horizontal="left" vertical="top"/>
    </xf>
    <xf numFmtId="0" fontId="7" fillId="2" borderId="0" xfId="0" applyFont="1" applyFill="1" applyAlignment="1">
      <alignment horizontal="left" vertical="top" wrapText="1"/>
    </xf>
    <xf numFmtId="0" fontId="7" fillId="2" borderId="0" xfId="0" applyFont="1" applyFill="1" applyAlignment="1">
      <alignment horizontal="right" vertical="top"/>
    </xf>
    <xf numFmtId="49" fontId="7" fillId="2" borderId="0" xfId="0" applyNumberFormat="1" applyFont="1" applyFill="1" applyAlignment="1">
      <alignment horizontal="right" vertical="top"/>
    </xf>
    <xf numFmtId="0" fontId="7" fillId="2" borderId="0" xfId="0" applyFont="1" applyFill="1" applyAlignment="1">
      <alignment horizontal="justify" vertical="top" wrapText="1"/>
    </xf>
    <xf numFmtId="49" fontId="8" fillId="2" borderId="0" xfId="0" applyNumberFormat="1" applyFont="1" applyFill="1" applyAlignment="1">
      <alignment horizontal="left" vertical="top"/>
    </xf>
    <xf numFmtId="0" fontId="8" fillId="2" borderId="0" xfId="0" applyFont="1" applyFill="1" applyAlignment="1">
      <alignment horizontal="left" vertical="top" wrapText="1"/>
    </xf>
    <xf numFmtId="0" fontId="8" fillId="2" borderId="0" xfId="0" applyFont="1" applyFill="1" applyAlignment="1">
      <alignment horizontal="right" vertical="top"/>
    </xf>
    <xf numFmtId="49" fontId="8" fillId="2" borderId="0" xfId="0" applyNumberFormat="1" applyFont="1" applyFill="1" applyAlignment="1">
      <alignment horizontal="right" vertical="top"/>
    </xf>
    <xf numFmtId="0" fontId="8" fillId="2" borderId="0" xfId="0" applyFont="1" applyFill="1" applyAlignment="1">
      <alignment horizontal="justify" vertical="top" wrapText="1"/>
    </xf>
    <xf numFmtId="49" fontId="3" fillId="4" borderId="0" xfId="0" applyNumberFormat="1"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49" fontId="1" fillId="2" borderId="0" xfId="0" applyNumberFormat="1" applyFont="1" applyFill="1" applyAlignment="1">
      <alignment horizontal="right" vertical="top"/>
    </xf>
    <xf numFmtId="164" fontId="0" fillId="2" borderId="0" xfId="0" applyNumberFormat="1" applyFill="1" applyAlignment="1">
      <alignment horizontal="center" vertical="top"/>
    </xf>
    <xf numFmtId="165" fontId="0" fillId="2" borderId="0" xfId="0" applyNumberFormat="1" applyFill="1" applyAlignment="1">
      <alignment horizontal="center" vertical="top"/>
    </xf>
    <xf numFmtId="0" fontId="3" fillId="3"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49" fontId="2" fillId="2" borderId="4" xfId="0" applyNumberFormat="1" applyFont="1" applyFill="1" applyBorder="1" applyAlignment="1">
      <alignment horizontal="right" vertical="center" wrapText="1"/>
    </xf>
    <xf numFmtId="49" fontId="2" fillId="2" borderId="5" xfId="0" applyNumberFormat="1" applyFont="1" applyFill="1" applyBorder="1" applyAlignment="1">
      <alignment horizontal="right" vertical="center" wrapText="1"/>
    </xf>
    <xf numFmtId="0" fontId="2" fillId="2" borderId="10" xfId="0" applyFont="1" applyFill="1" applyBorder="1" applyAlignment="1">
      <alignment horizontal="center" vertical="center" wrapText="1"/>
    </xf>
    <xf numFmtId="0" fontId="2"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distributed" vertical="distributed" wrapText="1"/>
    </xf>
    <xf numFmtId="8" fontId="0" fillId="2" borderId="0" xfId="0" applyNumberFormat="1" applyFill="1" applyAlignment="1">
      <alignment horizontal="right" vertical="top"/>
    </xf>
    <xf numFmtId="0" fontId="3" fillId="5" borderId="0" xfId="0" applyFont="1" applyFill="1" applyAlignment="1">
      <alignment horizontal="right" vertical="center" wrapText="1"/>
    </xf>
    <xf numFmtId="0" fontId="3" fillId="5" borderId="0" xfId="0" applyFont="1" applyFill="1" applyAlignment="1">
      <alignment horizontal="right" vertical="center"/>
    </xf>
    <xf numFmtId="49" fontId="3" fillId="5" borderId="0" xfId="0" applyNumberFormat="1" applyFont="1" applyFill="1" applyAlignment="1">
      <alignment horizontal="center" vertical="top"/>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38100</xdr:rowOff>
    </xdr:from>
    <xdr:ext cx="1514475" cy="1571625"/>
    <xdr:pic>
      <xdr:nvPicPr>
        <xdr:cNvPr id="2" name="3 Imagen"/>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6</xdr:col>
      <xdr:colOff>38100</xdr:colOff>
      <xdr:row>4</xdr:row>
      <xdr:rowOff>9525</xdr:rowOff>
    </xdr:from>
    <xdr:ext cx="1181100" cy="171450"/>
    <xdr:pic>
      <xdr:nvPicPr>
        <xdr:cNvPr id="3" name="Imagen 3"/>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113"/>
  <sheetViews>
    <sheetView tabSelected="1" workbookViewId="0">
      <selection activeCell="A110" sqref="A110:E111"/>
    </sheetView>
  </sheetViews>
  <sheetFormatPr baseColWidth="10" defaultColWidth="9.140625" defaultRowHeight="15" x14ac:dyDescent="0.25"/>
  <cols>
    <col min="1" max="1" width="25.7109375" style="13" customWidth="1"/>
    <col min="2" max="2" width="55.7109375" style="21" customWidth="1"/>
    <col min="3" max="3" width="10.7109375" style="1" customWidth="1"/>
    <col min="4" max="4" width="15.42578125" style="55" customWidth="1"/>
    <col min="5" max="5" width="18.7109375" style="56" customWidth="1"/>
    <col min="6" max="6" width="30.7109375" style="3" customWidth="1"/>
    <col min="7" max="7" width="18.7109375" style="56" customWidth="1"/>
    <col min="8" max="8" width="0.140625" customWidth="1"/>
  </cols>
  <sheetData>
    <row r="1" spans="1:7" x14ac:dyDescent="0.25">
      <c r="A1" s="9"/>
      <c r="B1" s="4" t="s">
        <v>0</v>
      </c>
      <c r="C1" s="58" t="s">
        <v>1</v>
      </c>
      <c r="D1" s="58"/>
      <c r="E1" s="58"/>
      <c r="F1" s="58"/>
      <c r="G1" s="5"/>
    </row>
    <row r="2" spans="1:7" x14ac:dyDescent="0.25">
      <c r="A2" s="10"/>
      <c r="B2" s="6" t="s">
        <v>2</v>
      </c>
      <c r="C2" s="60" t="s">
        <v>3</v>
      </c>
      <c r="D2" s="60"/>
      <c r="E2" s="60"/>
      <c r="F2" s="60"/>
      <c r="G2" s="7"/>
    </row>
    <row r="3" spans="1:7" x14ac:dyDescent="0.25">
      <c r="A3" s="10"/>
      <c r="B3" s="6" t="s">
        <v>4</v>
      </c>
      <c r="C3" s="60"/>
      <c r="D3" s="60"/>
      <c r="E3" s="60"/>
      <c r="F3" s="60"/>
      <c r="G3" s="7"/>
    </row>
    <row r="4" spans="1:7" ht="15.75" customHeight="1" x14ac:dyDescent="0.25">
      <c r="A4" s="10"/>
      <c r="B4" s="18"/>
      <c r="C4" s="60"/>
      <c r="D4" s="60"/>
      <c r="E4" s="60"/>
      <c r="F4" s="60"/>
      <c r="G4" s="7"/>
    </row>
    <row r="5" spans="1:7" x14ac:dyDescent="0.25">
      <c r="A5" s="10"/>
      <c r="B5" s="19" t="s">
        <v>5</v>
      </c>
      <c r="C5" s="61" t="s">
        <v>6</v>
      </c>
      <c r="D5" s="61"/>
      <c r="E5" s="63"/>
      <c r="F5" s="63"/>
      <c r="G5" s="7"/>
    </row>
    <row r="6" spans="1:7" x14ac:dyDescent="0.25">
      <c r="A6" s="10"/>
      <c r="B6" s="67"/>
      <c r="C6" s="27"/>
      <c r="D6" s="14" t="s">
        <v>7</v>
      </c>
      <c r="E6" s="64"/>
      <c r="F6" s="64"/>
      <c r="G6" s="7"/>
    </row>
    <row r="7" spans="1:7" x14ac:dyDescent="0.25">
      <c r="A7" s="10"/>
      <c r="B7" s="67"/>
      <c r="C7" s="62" t="s">
        <v>8</v>
      </c>
      <c r="D7" s="62"/>
      <c r="E7" s="64"/>
      <c r="F7" s="64"/>
      <c r="G7" s="7"/>
    </row>
    <row r="8" spans="1:7" x14ac:dyDescent="0.25">
      <c r="A8" s="10"/>
      <c r="B8" s="67"/>
      <c r="C8" s="62" t="s">
        <v>9</v>
      </c>
      <c r="D8" s="62"/>
      <c r="E8" s="64"/>
      <c r="F8" s="64"/>
      <c r="G8" s="7"/>
    </row>
    <row r="9" spans="1:7" ht="15.75" customHeight="1" x14ac:dyDescent="0.25">
      <c r="A9" s="10"/>
      <c r="B9" s="67"/>
      <c r="C9" s="28"/>
      <c r="D9" s="16"/>
      <c r="E9" s="29"/>
      <c r="F9" s="30"/>
      <c r="G9" s="8"/>
    </row>
    <row r="10" spans="1:7" x14ac:dyDescent="0.25">
      <c r="A10" s="10"/>
      <c r="B10" s="19" t="s">
        <v>10</v>
      </c>
      <c r="C10" s="59" t="s">
        <v>11</v>
      </c>
      <c r="D10" s="59"/>
      <c r="E10" s="59"/>
      <c r="F10" s="59"/>
      <c r="G10" s="5" t="s">
        <v>12</v>
      </c>
    </row>
    <row r="11" spans="1:7" x14ac:dyDescent="0.25">
      <c r="A11" s="10"/>
      <c r="B11" s="31"/>
      <c r="C11" s="65"/>
      <c r="D11" s="65"/>
      <c r="E11" s="65"/>
      <c r="F11" s="65"/>
      <c r="G11" s="33"/>
    </row>
    <row r="12" spans="1:7" ht="15.75" customHeight="1" x14ac:dyDescent="0.25">
      <c r="A12" s="11"/>
      <c r="B12" s="32"/>
      <c r="C12" s="66"/>
      <c r="D12" s="66"/>
      <c r="E12" s="66"/>
      <c r="F12" s="66"/>
      <c r="G12" s="34"/>
    </row>
    <row r="13" spans="1:7" ht="15.75" customHeight="1" x14ac:dyDescent="0.25">
      <c r="A13" s="12"/>
      <c r="B13" s="20"/>
      <c r="C13" s="2"/>
      <c r="D13" s="17"/>
      <c r="E13" s="2"/>
      <c r="F13" s="2"/>
      <c r="G13" s="2"/>
    </row>
    <row r="14" spans="1:7" ht="15.75" customHeight="1" x14ac:dyDescent="0.25">
      <c r="A14" s="57" t="s">
        <v>13</v>
      </c>
      <c r="B14" s="57"/>
      <c r="C14" s="57"/>
      <c r="D14" s="57"/>
      <c r="E14" s="57"/>
      <c r="F14" s="57"/>
      <c r="G14" s="57"/>
    </row>
    <row r="15" spans="1:7" ht="15.75" customHeight="1" x14ac:dyDescent="0.25">
      <c r="A15" s="12"/>
      <c r="B15" s="20"/>
      <c r="C15" s="2"/>
      <c r="D15" s="17"/>
      <c r="E15" s="2"/>
      <c r="F15" s="2"/>
      <c r="G15" s="2"/>
    </row>
    <row r="16" spans="1:7" ht="30.75" customHeight="1" x14ac:dyDescent="0.25">
      <c r="A16" s="22" t="s">
        <v>14</v>
      </c>
      <c r="B16" s="23" t="s">
        <v>15</v>
      </c>
      <c r="C16" s="23" t="s">
        <v>16</v>
      </c>
      <c r="D16" s="24" t="s">
        <v>17</v>
      </c>
      <c r="E16" s="23" t="s">
        <v>18</v>
      </c>
      <c r="F16" s="25" t="s">
        <v>19</v>
      </c>
      <c r="G16" s="26" t="s">
        <v>20</v>
      </c>
    </row>
    <row r="17" spans="1:8" ht="75" x14ac:dyDescent="0.25">
      <c r="A17" s="35" t="s">
        <v>21</v>
      </c>
      <c r="B17" s="36" t="s">
        <v>22</v>
      </c>
      <c r="C17" s="37"/>
      <c r="D17" s="38"/>
      <c r="E17" s="37"/>
      <c r="F17" s="39"/>
      <c r="G17" s="37" t="str">
        <f>TEXT(SUM(G18 + G47 + G55), "$ #,##0.00 ;")</f>
        <v xml:space="preserve">$ 0.00 </v>
      </c>
    </row>
    <row r="18" spans="1:8" x14ac:dyDescent="0.25">
      <c r="A18" s="41" t="s">
        <v>23</v>
      </c>
      <c r="B18" s="45" t="s">
        <v>24</v>
      </c>
      <c r="C18" s="43"/>
      <c r="D18" s="44"/>
      <c r="E18" s="43"/>
      <c r="F18" s="42"/>
      <c r="G18" s="43" t="str">
        <f>TEXT(SUM(G19 + G27 + G30 + G35 + G42 + G44), "$ #,##0.00 ;")</f>
        <v xml:space="preserve">$ 0.00 </v>
      </c>
    </row>
    <row r="19" spans="1:8" x14ac:dyDescent="0.25">
      <c r="A19" s="46" t="s">
        <v>25</v>
      </c>
      <c r="B19" s="50" t="s">
        <v>26</v>
      </c>
      <c r="C19" s="48"/>
      <c r="D19" s="49"/>
      <c r="E19" s="48"/>
      <c r="F19" s="47"/>
      <c r="G19" s="48" t="str">
        <f>TEXT(SUM(G20:G26), "$ #,##0.00 ;")</f>
        <v xml:space="preserve">$ 0.00 </v>
      </c>
    </row>
    <row r="20" spans="1:8" ht="60" x14ac:dyDescent="0.25">
      <c r="A20" s="13">
        <v>140000</v>
      </c>
      <c r="B20" s="21" t="s">
        <v>27</v>
      </c>
      <c r="C20" s="1" t="s">
        <v>28</v>
      </c>
      <c r="D20" s="40" t="s">
        <v>113</v>
      </c>
      <c r="E20" s="68">
        <v>0</v>
      </c>
      <c r="F20" s="3" t="s">
        <v>114</v>
      </c>
      <c r="G20" s="68">
        <v>0</v>
      </c>
      <c r="H20">
        <v>263122</v>
      </c>
    </row>
    <row r="21" spans="1:8" ht="90" x14ac:dyDescent="0.25">
      <c r="A21" s="13">
        <v>140075</v>
      </c>
      <c r="B21" s="21" t="s">
        <v>29</v>
      </c>
      <c r="C21" s="1" t="s">
        <v>30</v>
      </c>
      <c r="D21" s="40" t="s">
        <v>115</v>
      </c>
      <c r="E21" s="68">
        <v>0</v>
      </c>
      <c r="F21" s="3" t="s">
        <v>114</v>
      </c>
      <c r="G21" s="68">
        <v>0</v>
      </c>
      <c r="H21">
        <v>263123</v>
      </c>
    </row>
    <row r="22" spans="1:8" ht="75" x14ac:dyDescent="0.25">
      <c r="A22" s="13">
        <v>140085</v>
      </c>
      <c r="B22" s="21" t="s">
        <v>31</v>
      </c>
      <c r="C22" s="1" t="s">
        <v>30</v>
      </c>
      <c r="D22" s="40" t="s">
        <v>116</v>
      </c>
      <c r="E22" s="68">
        <v>0</v>
      </c>
      <c r="F22" s="3" t="s">
        <v>114</v>
      </c>
      <c r="G22" s="68">
        <v>0</v>
      </c>
      <c r="H22">
        <v>263124</v>
      </c>
    </row>
    <row r="23" spans="1:8" ht="90" x14ac:dyDescent="0.25">
      <c r="A23" s="13">
        <v>140087</v>
      </c>
      <c r="B23" s="21" t="s">
        <v>32</v>
      </c>
      <c r="C23" s="1" t="s">
        <v>30</v>
      </c>
      <c r="D23" s="40" t="s">
        <v>117</v>
      </c>
      <c r="E23" s="68">
        <v>0</v>
      </c>
      <c r="F23" s="3" t="s">
        <v>114</v>
      </c>
      <c r="G23" s="68">
        <v>0</v>
      </c>
      <c r="H23">
        <v>263125</v>
      </c>
    </row>
    <row r="24" spans="1:8" ht="120" x14ac:dyDescent="0.25">
      <c r="A24" s="13">
        <v>140612</v>
      </c>
      <c r="B24" s="21" t="s">
        <v>33</v>
      </c>
      <c r="C24" s="1" t="s">
        <v>30</v>
      </c>
      <c r="D24" s="40" t="s">
        <v>113</v>
      </c>
      <c r="E24" s="68">
        <v>0</v>
      </c>
      <c r="F24" s="3" t="s">
        <v>114</v>
      </c>
      <c r="G24" s="68">
        <v>0</v>
      </c>
      <c r="H24">
        <v>263126</v>
      </c>
    </row>
    <row r="25" spans="1:8" ht="90" x14ac:dyDescent="0.25">
      <c r="A25" s="13">
        <v>905747</v>
      </c>
      <c r="B25" s="21" t="s">
        <v>34</v>
      </c>
      <c r="C25" s="1" t="s">
        <v>30</v>
      </c>
      <c r="D25" s="40" t="s">
        <v>118</v>
      </c>
      <c r="E25" s="68">
        <v>0</v>
      </c>
      <c r="F25" s="3" t="s">
        <v>114</v>
      </c>
      <c r="G25" s="68">
        <v>0</v>
      </c>
      <c r="H25">
        <v>263128</v>
      </c>
    </row>
    <row r="26" spans="1:8" ht="90" x14ac:dyDescent="0.25">
      <c r="A26" s="13">
        <v>916674</v>
      </c>
      <c r="B26" s="21" t="s">
        <v>35</v>
      </c>
      <c r="C26" s="1" t="s">
        <v>28</v>
      </c>
      <c r="D26" s="40" t="s">
        <v>119</v>
      </c>
      <c r="E26" s="68">
        <v>0</v>
      </c>
      <c r="F26" s="3" t="s">
        <v>114</v>
      </c>
      <c r="G26" s="68">
        <v>0</v>
      </c>
      <c r="H26">
        <v>263129</v>
      </c>
    </row>
    <row r="27" spans="1:8" x14ac:dyDescent="0.25">
      <c r="A27" s="46" t="s">
        <v>36</v>
      </c>
      <c r="B27" s="50" t="s">
        <v>37</v>
      </c>
      <c r="C27" s="48"/>
      <c r="D27" s="49"/>
      <c r="E27" s="48"/>
      <c r="F27" s="47"/>
      <c r="G27" s="48" t="str">
        <f>TEXT(SUM(G28:G29), "$ #,##0.00 ;")</f>
        <v xml:space="preserve">$ 0.00 </v>
      </c>
    </row>
    <row r="28" spans="1:8" ht="90" x14ac:dyDescent="0.25">
      <c r="A28" s="13">
        <v>916034</v>
      </c>
      <c r="B28" s="21" t="s">
        <v>38</v>
      </c>
      <c r="C28" s="1" t="s">
        <v>39</v>
      </c>
      <c r="D28" s="40" t="s">
        <v>120</v>
      </c>
      <c r="E28" s="68">
        <v>0</v>
      </c>
      <c r="F28" s="3" t="s">
        <v>114</v>
      </c>
      <c r="G28" s="68">
        <v>0</v>
      </c>
      <c r="H28">
        <v>263130</v>
      </c>
    </row>
    <row r="29" spans="1:8" ht="135" x14ac:dyDescent="0.25">
      <c r="A29" s="13">
        <v>935408</v>
      </c>
      <c r="B29" s="21" t="s">
        <v>40</v>
      </c>
      <c r="C29" s="1" t="s">
        <v>39</v>
      </c>
      <c r="D29" s="40" t="s">
        <v>120</v>
      </c>
      <c r="E29" s="68">
        <v>0</v>
      </c>
      <c r="F29" s="3" t="s">
        <v>114</v>
      </c>
      <c r="G29" s="68">
        <v>0</v>
      </c>
      <c r="H29">
        <v>263131</v>
      </c>
    </row>
    <row r="30" spans="1:8" x14ac:dyDescent="0.25">
      <c r="A30" s="46" t="s">
        <v>41</v>
      </c>
      <c r="B30" s="50" t="s">
        <v>42</v>
      </c>
      <c r="C30" s="48"/>
      <c r="D30" s="49"/>
      <c r="E30" s="48"/>
      <c r="F30" s="47"/>
      <c r="G30" s="48" t="str">
        <f>TEXT(SUM(G31:G34), "$ #,##0.00 ;")</f>
        <v xml:space="preserve">$ 0.00 </v>
      </c>
    </row>
    <row r="31" spans="1:8" ht="150" x14ac:dyDescent="0.25">
      <c r="A31" s="13">
        <v>322416</v>
      </c>
      <c r="B31" s="21" t="s">
        <v>43</v>
      </c>
      <c r="C31" s="1" t="s">
        <v>30</v>
      </c>
      <c r="D31" s="40" t="s">
        <v>118</v>
      </c>
      <c r="E31" s="68">
        <v>0</v>
      </c>
      <c r="F31" s="3" t="s">
        <v>114</v>
      </c>
      <c r="G31" s="68">
        <v>0</v>
      </c>
      <c r="H31">
        <v>263133</v>
      </c>
    </row>
    <row r="32" spans="1:8" ht="90" x14ac:dyDescent="0.25">
      <c r="A32" s="13">
        <v>324232</v>
      </c>
      <c r="B32" s="21" t="s">
        <v>44</v>
      </c>
      <c r="C32" s="1" t="s">
        <v>39</v>
      </c>
      <c r="D32" s="40" t="s">
        <v>117</v>
      </c>
      <c r="E32" s="68">
        <v>0</v>
      </c>
      <c r="F32" s="3" t="s">
        <v>114</v>
      </c>
      <c r="G32" s="68">
        <v>0</v>
      </c>
      <c r="H32">
        <v>263135</v>
      </c>
    </row>
    <row r="33" spans="1:8" ht="330" x14ac:dyDescent="0.25">
      <c r="A33" s="13">
        <v>344125</v>
      </c>
      <c r="B33" s="21" t="s">
        <v>45</v>
      </c>
      <c r="C33" s="1" t="s">
        <v>30</v>
      </c>
      <c r="D33" s="40" t="s">
        <v>118</v>
      </c>
      <c r="E33" s="68">
        <v>0</v>
      </c>
      <c r="F33" s="3" t="s">
        <v>114</v>
      </c>
      <c r="G33" s="68">
        <v>0</v>
      </c>
      <c r="H33">
        <v>263137</v>
      </c>
    </row>
    <row r="34" spans="1:8" ht="210" x14ac:dyDescent="0.25">
      <c r="A34" s="13">
        <v>910724</v>
      </c>
      <c r="B34" s="21" t="s">
        <v>46</v>
      </c>
      <c r="C34" s="1" t="s">
        <v>28</v>
      </c>
      <c r="D34" s="40" t="s">
        <v>121</v>
      </c>
      <c r="E34" s="68">
        <v>0</v>
      </c>
      <c r="F34" s="3" t="s">
        <v>114</v>
      </c>
      <c r="G34" s="68">
        <v>0</v>
      </c>
      <c r="H34">
        <v>263139</v>
      </c>
    </row>
    <row r="35" spans="1:8" x14ac:dyDescent="0.25">
      <c r="A35" s="46" t="s">
        <v>47</v>
      </c>
      <c r="B35" s="50" t="s">
        <v>48</v>
      </c>
      <c r="C35" s="48"/>
      <c r="D35" s="49"/>
      <c r="E35" s="48"/>
      <c r="F35" s="47"/>
      <c r="G35" s="48" t="str">
        <f>TEXT(SUM(G36:G41), "$ #,##0.00 ;")</f>
        <v xml:space="preserve">$ 0.00 </v>
      </c>
    </row>
    <row r="36" spans="1:8" ht="60" x14ac:dyDescent="0.25">
      <c r="A36" s="13">
        <v>344510</v>
      </c>
      <c r="B36" s="21" t="s">
        <v>49</v>
      </c>
      <c r="C36" s="1" t="s">
        <v>39</v>
      </c>
      <c r="D36" s="40" t="s">
        <v>122</v>
      </c>
      <c r="E36" s="68">
        <v>0</v>
      </c>
      <c r="F36" s="3" t="s">
        <v>114</v>
      </c>
      <c r="G36" s="68">
        <v>0</v>
      </c>
      <c r="H36">
        <v>263140</v>
      </c>
    </row>
    <row r="37" spans="1:8" ht="75" x14ac:dyDescent="0.25">
      <c r="A37" s="13">
        <v>344840</v>
      </c>
      <c r="B37" s="21" t="s">
        <v>50</v>
      </c>
      <c r="C37" s="1" t="s">
        <v>39</v>
      </c>
      <c r="D37" s="40" t="s">
        <v>122</v>
      </c>
      <c r="E37" s="68">
        <v>0</v>
      </c>
      <c r="F37" s="3" t="s">
        <v>114</v>
      </c>
      <c r="G37" s="68">
        <v>0</v>
      </c>
      <c r="H37">
        <v>263141</v>
      </c>
    </row>
    <row r="38" spans="1:8" ht="90" x14ac:dyDescent="0.25">
      <c r="A38" s="13">
        <v>372246</v>
      </c>
      <c r="B38" s="21" t="s">
        <v>51</v>
      </c>
      <c r="C38" s="1" t="s">
        <v>30</v>
      </c>
      <c r="D38" s="40" t="s">
        <v>117</v>
      </c>
      <c r="E38" s="68">
        <v>0</v>
      </c>
      <c r="F38" s="3" t="s">
        <v>114</v>
      </c>
      <c r="G38" s="68">
        <v>0</v>
      </c>
      <c r="H38">
        <v>263142</v>
      </c>
    </row>
    <row r="39" spans="1:8" ht="90" x14ac:dyDescent="0.25">
      <c r="A39" s="13">
        <v>372248</v>
      </c>
      <c r="B39" s="21" t="s">
        <v>52</v>
      </c>
      <c r="C39" s="1" t="s">
        <v>30</v>
      </c>
      <c r="D39" s="40" t="s">
        <v>115</v>
      </c>
      <c r="E39" s="68">
        <v>0</v>
      </c>
      <c r="F39" s="3" t="s">
        <v>114</v>
      </c>
      <c r="G39" s="68">
        <v>0</v>
      </c>
      <c r="H39">
        <v>263143</v>
      </c>
    </row>
    <row r="40" spans="1:8" ht="135" x14ac:dyDescent="0.25">
      <c r="A40" s="13">
        <v>378301</v>
      </c>
      <c r="B40" s="21" t="s">
        <v>53</v>
      </c>
      <c r="C40" s="1" t="s">
        <v>39</v>
      </c>
      <c r="D40" s="40" t="s">
        <v>123</v>
      </c>
      <c r="E40" s="68">
        <v>0</v>
      </c>
      <c r="F40" s="3" t="s">
        <v>114</v>
      </c>
      <c r="G40" s="68">
        <v>0</v>
      </c>
      <c r="H40">
        <v>263144</v>
      </c>
    </row>
    <row r="41" spans="1:8" ht="90" x14ac:dyDescent="0.25">
      <c r="A41" s="13">
        <v>962081</v>
      </c>
      <c r="B41" s="21" t="s">
        <v>54</v>
      </c>
      <c r="C41" s="1" t="s">
        <v>30</v>
      </c>
      <c r="D41" s="40" t="s">
        <v>116</v>
      </c>
      <c r="E41" s="68">
        <v>0</v>
      </c>
      <c r="F41" s="3" t="s">
        <v>114</v>
      </c>
      <c r="G41" s="68">
        <v>0</v>
      </c>
      <c r="H41">
        <v>263145</v>
      </c>
    </row>
    <row r="42" spans="1:8" x14ac:dyDescent="0.25">
      <c r="A42" s="46" t="s">
        <v>55</v>
      </c>
      <c r="B42" s="50" t="s">
        <v>56</v>
      </c>
      <c r="C42" s="48"/>
      <c r="D42" s="49"/>
      <c r="E42" s="48"/>
      <c r="F42" s="47"/>
      <c r="G42" s="48" t="str">
        <f>TEXT(SUM(G43:G43), "$ #,##0.00 ;")</f>
        <v xml:space="preserve">$ 0.00 </v>
      </c>
    </row>
    <row r="43" spans="1:8" ht="240" x14ac:dyDescent="0.25">
      <c r="A43" s="13">
        <v>393022</v>
      </c>
      <c r="B43" s="21" t="s">
        <v>57</v>
      </c>
      <c r="C43" s="1" t="s">
        <v>30</v>
      </c>
      <c r="D43" s="40" t="s">
        <v>124</v>
      </c>
      <c r="E43" s="68">
        <v>0</v>
      </c>
      <c r="F43" s="3" t="s">
        <v>114</v>
      </c>
      <c r="G43" s="68">
        <v>0</v>
      </c>
      <c r="H43">
        <v>263146</v>
      </c>
    </row>
    <row r="44" spans="1:8" x14ac:dyDescent="0.25">
      <c r="A44" s="46" t="s">
        <v>58</v>
      </c>
      <c r="B44" s="50" t="s">
        <v>59</v>
      </c>
      <c r="C44" s="48"/>
      <c r="D44" s="49"/>
      <c r="E44" s="48"/>
      <c r="F44" s="47"/>
      <c r="G44" s="48" t="str">
        <f>TEXT(SUM(G45:G46), "$ #,##0.00 ;")</f>
        <v xml:space="preserve">$ 0.00 </v>
      </c>
    </row>
    <row r="45" spans="1:8" ht="240" x14ac:dyDescent="0.25">
      <c r="A45" s="13">
        <v>905630</v>
      </c>
      <c r="B45" s="21" t="s">
        <v>60</v>
      </c>
      <c r="C45" s="1" t="s">
        <v>28</v>
      </c>
      <c r="D45" s="40" t="s">
        <v>125</v>
      </c>
      <c r="E45" s="68">
        <v>0</v>
      </c>
      <c r="F45" s="3" t="s">
        <v>114</v>
      </c>
      <c r="G45" s="68">
        <v>0</v>
      </c>
      <c r="H45">
        <v>263147</v>
      </c>
    </row>
    <row r="46" spans="1:8" ht="120" x14ac:dyDescent="0.25">
      <c r="A46" s="13">
        <v>935988</v>
      </c>
      <c r="B46" s="21" t="s">
        <v>61</v>
      </c>
      <c r="C46" s="1" t="s">
        <v>28</v>
      </c>
      <c r="D46" s="40" t="s">
        <v>126</v>
      </c>
      <c r="E46" s="68">
        <v>0</v>
      </c>
      <c r="F46" s="3" t="s">
        <v>114</v>
      </c>
      <c r="G46" s="68">
        <v>0</v>
      </c>
      <c r="H46">
        <v>263148</v>
      </c>
    </row>
    <row r="47" spans="1:8" x14ac:dyDescent="0.25">
      <c r="A47" s="41" t="s">
        <v>62</v>
      </c>
      <c r="B47" s="45" t="s">
        <v>63</v>
      </c>
      <c r="C47" s="43"/>
      <c r="D47" s="44"/>
      <c r="E47" s="43"/>
      <c r="F47" s="42"/>
      <c r="G47" s="43" t="str">
        <f>TEXT(SUM(G48 + G50), "$ #,##0.00 ;")</f>
        <v xml:space="preserve">$ 0.00 </v>
      </c>
    </row>
    <row r="48" spans="1:8" x14ac:dyDescent="0.25">
      <c r="A48" s="46" t="s">
        <v>64</v>
      </c>
      <c r="B48" s="50" t="s">
        <v>26</v>
      </c>
      <c r="C48" s="48"/>
      <c r="D48" s="49"/>
      <c r="E48" s="48"/>
      <c r="F48" s="47"/>
      <c r="G48" s="48" t="str">
        <f>TEXT(SUM(G49:G49), "$ #,##0.00 ;")</f>
        <v xml:space="preserve">$ 0.00 </v>
      </c>
    </row>
    <row r="49" spans="1:8" ht="90" x14ac:dyDescent="0.25">
      <c r="A49" s="13">
        <v>905747</v>
      </c>
      <c r="B49" s="21" t="s">
        <v>34</v>
      </c>
      <c r="C49" s="1" t="s">
        <v>30</v>
      </c>
      <c r="D49" s="40" t="s">
        <v>127</v>
      </c>
      <c r="E49" s="68">
        <v>0</v>
      </c>
      <c r="F49" s="3" t="s">
        <v>114</v>
      </c>
      <c r="G49" s="68">
        <v>0</v>
      </c>
      <c r="H49">
        <v>263127</v>
      </c>
    </row>
    <row r="50" spans="1:8" x14ac:dyDescent="0.25">
      <c r="A50" s="46" t="s">
        <v>65</v>
      </c>
      <c r="B50" s="50" t="s">
        <v>42</v>
      </c>
      <c r="C50" s="48"/>
      <c r="D50" s="49"/>
      <c r="E50" s="48"/>
      <c r="F50" s="47"/>
      <c r="G50" s="48" t="str">
        <f>TEXT(SUM(G51:G54), "$ #,##0.00 ;")</f>
        <v xml:space="preserve">$ 0.00 </v>
      </c>
    </row>
    <row r="51" spans="1:8" ht="150" x14ac:dyDescent="0.25">
      <c r="A51" s="13">
        <v>322416</v>
      </c>
      <c r="B51" s="21" t="s">
        <v>43</v>
      </c>
      <c r="C51" s="1" t="s">
        <v>30</v>
      </c>
      <c r="D51" s="40" t="s">
        <v>127</v>
      </c>
      <c r="E51" s="68">
        <v>0</v>
      </c>
      <c r="F51" s="3" t="s">
        <v>114</v>
      </c>
      <c r="G51" s="68">
        <v>0</v>
      </c>
      <c r="H51">
        <v>263132</v>
      </c>
    </row>
    <row r="52" spans="1:8" ht="90" x14ac:dyDescent="0.25">
      <c r="A52" s="13">
        <v>324232</v>
      </c>
      <c r="B52" s="21" t="s">
        <v>44</v>
      </c>
      <c r="C52" s="1" t="s">
        <v>39</v>
      </c>
      <c r="D52" s="40" t="s">
        <v>128</v>
      </c>
      <c r="E52" s="68">
        <v>0</v>
      </c>
      <c r="F52" s="3" t="s">
        <v>114</v>
      </c>
      <c r="G52" s="68">
        <v>0</v>
      </c>
      <c r="H52">
        <v>263134</v>
      </c>
    </row>
    <row r="53" spans="1:8" ht="330" x14ac:dyDescent="0.25">
      <c r="A53" s="13">
        <v>344125</v>
      </c>
      <c r="B53" s="21" t="s">
        <v>45</v>
      </c>
      <c r="C53" s="1" t="s">
        <v>30</v>
      </c>
      <c r="D53" s="40" t="s">
        <v>127</v>
      </c>
      <c r="E53" s="68">
        <v>0</v>
      </c>
      <c r="F53" s="3" t="s">
        <v>114</v>
      </c>
      <c r="G53" s="68">
        <v>0</v>
      </c>
      <c r="H53">
        <v>263136</v>
      </c>
    </row>
    <row r="54" spans="1:8" ht="210" x14ac:dyDescent="0.25">
      <c r="A54" s="13">
        <v>910724</v>
      </c>
      <c r="B54" s="21" t="s">
        <v>46</v>
      </c>
      <c r="C54" s="1" t="s">
        <v>28</v>
      </c>
      <c r="D54" s="40" t="s">
        <v>121</v>
      </c>
      <c r="E54" s="68">
        <v>0</v>
      </c>
      <c r="F54" s="3" t="s">
        <v>114</v>
      </c>
      <c r="G54" s="68">
        <v>0</v>
      </c>
      <c r="H54">
        <v>263138</v>
      </c>
    </row>
    <row r="55" spans="1:8" x14ac:dyDescent="0.25">
      <c r="A55" s="41">
        <v>82</v>
      </c>
      <c r="B55" s="45" t="s">
        <v>66</v>
      </c>
      <c r="C55" s="43"/>
      <c r="D55" s="44"/>
      <c r="E55" s="43"/>
      <c r="F55" s="42"/>
      <c r="G55" s="43" t="str">
        <f>TEXT(SUM(G56 + G58 + G62 + G72 + G77 + G79 + G81 + G85), "$ #,##0.00 ;")</f>
        <v xml:space="preserve">$ 0.00 </v>
      </c>
    </row>
    <row r="56" spans="1:8" x14ac:dyDescent="0.25">
      <c r="A56" s="46" t="s">
        <v>67</v>
      </c>
      <c r="B56" s="50" t="s">
        <v>26</v>
      </c>
      <c r="C56" s="48"/>
      <c r="D56" s="49"/>
      <c r="E56" s="48"/>
      <c r="F56" s="47"/>
      <c r="G56" s="48" t="str">
        <f>TEXT(SUM(G57:G57), "$ #,##0.00 ;")</f>
        <v xml:space="preserve">$ 0.00 </v>
      </c>
    </row>
    <row r="57" spans="1:8" ht="90" x14ac:dyDescent="0.25">
      <c r="A57" s="13">
        <v>140602</v>
      </c>
      <c r="B57" s="21" t="s">
        <v>68</v>
      </c>
      <c r="C57" s="1" t="s">
        <v>30</v>
      </c>
      <c r="D57" s="40" t="s">
        <v>129</v>
      </c>
      <c r="E57" s="68">
        <v>0</v>
      </c>
      <c r="F57" s="3" t="s">
        <v>114</v>
      </c>
      <c r="G57" s="68">
        <v>0</v>
      </c>
      <c r="H57">
        <v>263149</v>
      </c>
    </row>
    <row r="58" spans="1:8" x14ac:dyDescent="0.25">
      <c r="A58" s="46" t="s">
        <v>69</v>
      </c>
      <c r="B58" s="50" t="s">
        <v>70</v>
      </c>
      <c r="C58" s="48"/>
      <c r="D58" s="49"/>
      <c r="E58" s="48"/>
      <c r="F58" s="47"/>
      <c r="G58" s="48" t="str">
        <f>TEXT(SUM(G59:G61), "$ #,##0.00 ;")</f>
        <v xml:space="preserve">$ 0.00 </v>
      </c>
    </row>
    <row r="59" spans="1:8" ht="90" x14ac:dyDescent="0.25">
      <c r="A59" s="13">
        <v>150120</v>
      </c>
      <c r="B59" s="21" t="s">
        <v>71</v>
      </c>
      <c r="C59" s="1" t="s">
        <v>30</v>
      </c>
      <c r="D59" s="40" t="s">
        <v>130</v>
      </c>
      <c r="E59" s="68">
        <v>0</v>
      </c>
      <c r="F59" s="3" t="s">
        <v>114</v>
      </c>
      <c r="G59" s="68">
        <v>0</v>
      </c>
      <c r="H59">
        <v>263150</v>
      </c>
    </row>
    <row r="60" spans="1:8" ht="75" x14ac:dyDescent="0.25">
      <c r="A60" s="13">
        <v>152044</v>
      </c>
      <c r="B60" s="21" t="s">
        <v>72</v>
      </c>
      <c r="C60" s="1" t="s">
        <v>73</v>
      </c>
      <c r="D60" s="40" t="s">
        <v>131</v>
      </c>
      <c r="E60" s="68">
        <v>0</v>
      </c>
      <c r="F60" s="3" t="s">
        <v>114</v>
      </c>
      <c r="G60" s="68">
        <v>0</v>
      </c>
      <c r="H60">
        <v>263151</v>
      </c>
    </row>
    <row r="61" spans="1:8" ht="105" x14ac:dyDescent="0.25">
      <c r="A61" s="13">
        <v>156002</v>
      </c>
      <c r="B61" s="21" t="s">
        <v>74</v>
      </c>
      <c r="C61" s="1" t="s">
        <v>73</v>
      </c>
      <c r="D61" s="40" t="s">
        <v>131</v>
      </c>
      <c r="E61" s="68">
        <v>0</v>
      </c>
      <c r="F61" s="3" t="s">
        <v>114</v>
      </c>
      <c r="G61" s="68">
        <v>0</v>
      </c>
      <c r="H61">
        <v>263152</v>
      </c>
    </row>
    <row r="62" spans="1:8" x14ac:dyDescent="0.25">
      <c r="A62" s="46" t="s">
        <v>75</v>
      </c>
      <c r="B62" s="50" t="s">
        <v>76</v>
      </c>
      <c r="C62" s="48"/>
      <c r="D62" s="49"/>
      <c r="E62" s="48"/>
      <c r="F62" s="47"/>
      <c r="G62" s="48" t="str">
        <f>TEXT(SUM(G63:G71), "$ #,##0.00 ;")</f>
        <v xml:space="preserve">$ 0.00 </v>
      </c>
    </row>
    <row r="63" spans="1:8" ht="90" x14ac:dyDescent="0.25">
      <c r="A63" s="13">
        <v>160092</v>
      </c>
      <c r="B63" s="21" t="s">
        <v>77</v>
      </c>
      <c r="C63" s="1" t="s">
        <v>30</v>
      </c>
      <c r="D63" s="40" t="s">
        <v>132</v>
      </c>
      <c r="E63" s="68">
        <v>0</v>
      </c>
      <c r="F63" s="3" t="s">
        <v>114</v>
      </c>
      <c r="G63" s="68">
        <v>0</v>
      </c>
      <c r="H63">
        <v>263153</v>
      </c>
    </row>
    <row r="64" spans="1:8" ht="75" x14ac:dyDescent="0.25">
      <c r="A64" s="13">
        <v>160222</v>
      </c>
      <c r="B64" s="21" t="s">
        <v>78</v>
      </c>
      <c r="C64" s="1" t="s">
        <v>30</v>
      </c>
      <c r="D64" s="40" t="s">
        <v>129</v>
      </c>
      <c r="E64" s="68">
        <v>0</v>
      </c>
      <c r="F64" s="3" t="s">
        <v>114</v>
      </c>
      <c r="G64" s="68">
        <v>0</v>
      </c>
      <c r="H64">
        <v>263154</v>
      </c>
    </row>
    <row r="65" spans="1:8" ht="75" x14ac:dyDescent="0.25">
      <c r="A65" s="13">
        <v>170012</v>
      </c>
      <c r="B65" s="21" t="s">
        <v>79</v>
      </c>
      <c r="C65" s="1" t="s">
        <v>30</v>
      </c>
      <c r="D65" s="40" t="s">
        <v>133</v>
      </c>
      <c r="E65" s="68">
        <v>0</v>
      </c>
      <c r="F65" s="3" t="s">
        <v>114</v>
      </c>
      <c r="G65" s="68">
        <v>0</v>
      </c>
      <c r="H65">
        <v>263155</v>
      </c>
    </row>
    <row r="66" spans="1:8" ht="90" x14ac:dyDescent="0.25">
      <c r="A66" s="13">
        <v>173003</v>
      </c>
      <c r="B66" s="21" t="s">
        <v>80</v>
      </c>
      <c r="C66" s="1" t="s">
        <v>81</v>
      </c>
      <c r="D66" s="40" t="s">
        <v>134</v>
      </c>
      <c r="E66" s="68">
        <v>0</v>
      </c>
      <c r="F66" s="3" t="s">
        <v>114</v>
      </c>
      <c r="G66" s="68">
        <v>0</v>
      </c>
      <c r="H66">
        <v>263156</v>
      </c>
    </row>
    <row r="67" spans="1:8" ht="90" x14ac:dyDescent="0.25">
      <c r="A67" s="13">
        <v>173004</v>
      </c>
      <c r="B67" s="21" t="s">
        <v>82</v>
      </c>
      <c r="C67" s="1" t="s">
        <v>81</v>
      </c>
      <c r="D67" s="40" t="s">
        <v>135</v>
      </c>
      <c r="E67" s="68">
        <v>0</v>
      </c>
      <c r="F67" s="3" t="s">
        <v>114</v>
      </c>
      <c r="G67" s="68">
        <v>0</v>
      </c>
      <c r="H67">
        <v>263157</v>
      </c>
    </row>
    <row r="68" spans="1:8" ht="90" x14ac:dyDescent="0.25">
      <c r="A68" s="13">
        <v>173008</v>
      </c>
      <c r="B68" s="21" t="s">
        <v>83</v>
      </c>
      <c r="C68" s="1" t="s">
        <v>81</v>
      </c>
      <c r="D68" s="40" t="s">
        <v>136</v>
      </c>
      <c r="E68" s="68">
        <v>0</v>
      </c>
      <c r="F68" s="3" t="s">
        <v>114</v>
      </c>
      <c r="G68" s="68">
        <v>0</v>
      </c>
      <c r="H68">
        <v>263158</v>
      </c>
    </row>
    <row r="69" spans="1:8" ht="75" x14ac:dyDescent="0.25">
      <c r="A69" s="13">
        <v>176008</v>
      </c>
      <c r="B69" s="21" t="s">
        <v>84</v>
      </c>
      <c r="C69" s="1" t="s">
        <v>73</v>
      </c>
      <c r="D69" s="40" t="s">
        <v>137</v>
      </c>
      <c r="E69" s="68">
        <v>0</v>
      </c>
      <c r="F69" s="3" t="s">
        <v>114</v>
      </c>
      <c r="G69" s="68">
        <v>0</v>
      </c>
      <c r="H69">
        <v>263159</v>
      </c>
    </row>
    <row r="70" spans="1:8" ht="135" x14ac:dyDescent="0.25">
      <c r="A70" s="13">
        <v>180102</v>
      </c>
      <c r="B70" s="21" t="s">
        <v>85</v>
      </c>
      <c r="C70" s="1" t="s">
        <v>73</v>
      </c>
      <c r="D70" s="40" t="s">
        <v>138</v>
      </c>
      <c r="E70" s="68">
        <v>0</v>
      </c>
      <c r="F70" s="3" t="s">
        <v>114</v>
      </c>
      <c r="G70" s="68">
        <v>0</v>
      </c>
      <c r="H70">
        <v>263160</v>
      </c>
    </row>
    <row r="71" spans="1:8" ht="150" x14ac:dyDescent="0.25">
      <c r="A71" s="13">
        <v>192324</v>
      </c>
      <c r="B71" s="21" t="s">
        <v>86</v>
      </c>
      <c r="C71" s="1" t="s">
        <v>87</v>
      </c>
      <c r="D71" s="40" t="s">
        <v>139</v>
      </c>
      <c r="E71" s="68">
        <v>0</v>
      </c>
      <c r="F71" s="3" t="s">
        <v>114</v>
      </c>
      <c r="G71" s="68">
        <v>0</v>
      </c>
      <c r="H71">
        <v>263161</v>
      </c>
    </row>
    <row r="72" spans="1:8" x14ac:dyDescent="0.25">
      <c r="A72" s="46" t="s">
        <v>88</v>
      </c>
      <c r="B72" s="50" t="s">
        <v>89</v>
      </c>
      <c r="C72" s="48"/>
      <c r="D72" s="49"/>
      <c r="E72" s="48"/>
      <c r="F72" s="47"/>
      <c r="G72" s="48" t="str">
        <f>TEXT(SUM(G73:G76), "$ #,##0.00 ;")</f>
        <v xml:space="preserve">$ 0.00 </v>
      </c>
    </row>
    <row r="73" spans="1:8" ht="210" x14ac:dyDescent="0.25">
      <c r="A73" s="13">
        <v>280090</v>
      </c>
      <c r="B73" s="21" t="s">
        <v>90</v>
      </c>
      <c r="C73" s="1" t="s">
        <v>81</v>
      </c>
      <c r="D73" s="40" t="s">
        <v>140</v>
      </c>
      <c r="E73" s="68">
        <v>0</v>
      </c>
      <c r="F73" s="3" t="s">
        <v>114</v>
      </c>
      <c r="G73" s="68">
        <v>0</v>
      </c>
      <c r="H73">
        <v>263162</v>
      </c>
    </row>
    <row r="74" spans="1:8" ht="195" x14ac:dyDescent="0.25">
      <c r="A74" s="13">
        <v>280095</v>
      </c>
      <c r="B74" s="21" t="s">
        <v>91</v>
      </c>
      <c r="C74" s="1" t="s">
        <v>81</v>
      </c>
      <c r="D74" s="40" t="s">
        <v>92</v>
      </c>
      <c r="E74" s="68">
        <v>0</v>
      </c>
      <c r="F74" s="3" t="s">
        <v>114</v>
      </c>
      <c r="G74" s="68">
        <v>0</v>
      </c>
      <c r="H74">
        <v>263163</v>
      </c>
    </row>
    <row r="75" spans="1:8" ht="210" x14ac:dyDescent="0.25">
      <c r="A75" s="13">
        <v>280096</v>
      </c>
      <c r="B75" s="21" t="s">
        <v>93</v>
      </c>
      <c r="C75" s="1" t="s">
        <v>81</v>
      </c>
      <c r="D75" s="40" t="s">
        <v>94</v>
      </c>
      <c r="E75" s="68">
        <v>0</v>
      </c>
      <c r="F75" s="3" t="s">
        <v>114</v>
      </c>
      <c r="G75" s="68">
        <v>0</v>
      </c>
      <c r="H75">
        <v>263164</v>
      </c>
    </row>
    <row r="76" spans="1:8" ht="150" x14ac:dyDescent="0.25">
      <c r="A76" s="13">
        <v>280202</v>
      </c>
      <c r="B76" s="21" t="s">
        <v>95</v>
      </c>
      <c r="C76" s="1" t="s">
        <v>81</v>
      </c>
      <c r="D76" s="40" t="s">
        <v>141</v>
      </c>
      <c r="E76" s="68">
        <v>0</v>
      </c>
      <c r="F76" s="3" t="s">
        <v>114</v>
      </c>
      <c r="G76" s="68">
        <v>0</v>
      </c>
      <c r="H76">
        <v>263165</v>
      </c>
    </row>
    <row r="77" spans="1:8" x14ac:dyDescent="0.25">
      <c r="A77" s="46" t="s">
        <v>96</v>
      </c>
      <c r="B77" s="50" t="s">
        <v>42</v>
      </c>
      <c r="C77" s="48"/>
      <c r="D77" s="49"/>
      <c r="E77" s="48"/>
      <c r="F77" s="47"/>
      <c r="G77" s="48" t="str">
        <f>TEXT(SUM(G78:G78), "$ #,##0.00 ;")</f>
        <v xml:space="preserve">$ 0.00 </v>
      </c>
    </row>
    <row r="78" spans="1:8" ht="180" x14ac:dyDescent="0.25">
      <c r="A78" s="13">
        <v>906752</v>
      </c>
      <c r="B78" s="21" t="s">
        <v>97</v>
      </c>
      <c r="C78" s="1" t="s">
        <v>30</v>
      </c>
      <c r="D78" s="40" t="s">
        <v>142</v>
      </c>
      <c r="E78" s="68">
        <v>0</v>
      </c>
      <c r="F78" s="3" t="s">
        <v>114</v>
      </c>
      <c r="G78" s="68">
        <v>0</v>
      </c>
      <c r="H78">
        <v>263166</v>
      </c>
    </row>
    <row r="79" spans="1:8" x14ac:dyDescent="0.25">
      <c r="A79" s="46" t="s">
        <v>98</v>
      </c>
      <c r="B79" s="50" t="s">
        <v>48</v>
      </c>
      <c r="C79" s="48"/>
      <c r="D79" s="49"/>
      <c r="E79" s="48"/>
      <c r="F79" s="47"/>
      <c r="G79" s="48" t="str">
        <f>TEXT(SUM(G80:G80), "$ #,##0.00 ;")</f>
        <v xml:space="preserve">$ 0.00 </v>
      </c>
    </row>
    <row r="80" spans="1:8" ht="135" x14ac:dyDescent="0.25">
      <c r="A80" s="13">
        <v>373022</v>
      </c>
      <c r="B80" s="21" t="s">
        <v>99</v>
      </c>
      <c r="C80" s="1" t="s">
        <v>30</v>
      </c>
      <c r="D80" s="40" t="s">
        <v>129</v>
      </c>
      <c r="E80" s="68">
        <v>0</v>
      </c>
      <c r="F80" s="3" t="s">
        <v>114</v>
      </c>
      <c r="G80" s="68">
        <v>0</v>
      </c>
      <c r="H80">
        <v>263167</v>
      </c>
    </row>
    <row r="81" spans="1:8" x14ac:dyDescent="0.25">
      <c r="A81" s="46" t="s">
        <v>100</v>
      </c>
      <c r="B81" s="50" t="s">
        <v>56</v>
      </c>
      <c r="C81" s="48"/>
      <c r="D81" s="49"/>
      <c r="E81" s="48"/>
      <c r="F81" s="47"/>
      <c r="G81" s="48" t="str">
        <f>TEXT(SUM(G82:G84), "$ #,##0.00 ;")</f>
        <v xml:space="preserve">$ 0.00 </v>
      </c>
    </row>
    <row r="82" spans="1:8" ht="240" x14ac:dyDescent="0.25">
      <c r="A82" s="13">
        <v>393318</v>
      </c>
      <c r="B82" s="21" t="s">
        <v>101</v>
      </c>
      <c r="C82" s="1" t="s">
        <v>39</v>
      </c>
      <c r="D82" s="40" t="s">
        <v>143</v>
      </c>
      <c r="E82" s="68">
        <v>0</v>
      </c>
      <c r="F82" s="3" t="s">
        <v>114</v>
      </c>
      <c r="G82" s="68">
        <v>0</v>
      </c>
      <c r="H82">
        <v>263168</v>
      </c>
    </row>
    <row r="83" spans="1:8" ht="240" x14ac:dyDescent="0.25">
      <c r="A83" s="13">
        <v>393319</v>
      </c>
      <c r="B83" s="21" t="s">
        <v>102</v>
      </c>
      <c r="C83" s="1" t="s">
        <v>39</v>
      </c>
      <c r="D83" s="40" t="s">
        <v>144</v>
      </c>
      <c r="E83" s="68">
        <v>0</v>
      </c>
      <c r="F83" s="3" t="s">
        <v>114</v>
      </c>
      <c r="G83" s="68">
        <v>0</v>
      </c>
      <c r="H83">
        <v>263169</v>
      </c>
    </row>
    <row r="84" spans="1:8" ht="240" x14ac:dyDescent="0.25">
      <c r="A84" s="13">
        <v>917337</v>
      </c>
      <c r="B84" s="21" t="s">
        <v>103</v>
      </c>
      <c r="C84" s="1" t="s">
        <v>39</v>
      </c>
      <c r="D84" s="40" t="s">
        <v>145</v>
      </c>
      <c r="E84" s="68">
        <v>0</v>
      </c>
      <c r="F84" s="3" t="s">
        <v>114</v>
      </c>
      <c r="G84" s="68">
        <v>0</v>
      </c>
      <c r="H84">
        <v>263170</v>
      </c>
    </row>
    <row r="85" spans="1:8" x14ac:dyDescent="0.25">
      <c r="A85" s="46" t="s">
        <v>104</v>
      </c>
      <c r="B85" s="50" t="s">
        <v>105</v>
      </c>
      <c r="C85" s="48"/>
      <c r="D85" s="49"/>
      <c r="E85" s="48"/>
      <c r="F85" s="47"/>
      <c r="G85" s="48" t="str">
        <f>TEXT(SUM(G86:G86), "$ #,##0.00 ;")</f>
        <v xml:space="preserve">$ 0.00 </v>
      </c>
    </row>
    <row r="86" spans="1:8" ht="30" x14ac:dyDescent="0.25">
      <c r="A86" s="13">
        <v>396428</v>
      </c>
      <c r="B86" s="21" t="s">
        <v>106</v>
      </c>
      <c r="C86" s="1" t="s">
        <v>30</v>
      </c>
      <c r="D86" s="40" t="s">
        <v>130</v>
      </c>
      <c r="E86" s="68">
        <v>0</v>
      </c>
      <c r="F86" s="3" t="s">
        <v>114</v>
      </c>
      <c r="G86" s="68">
        <v>0</v>
      </c>
      <c r="H86">
        <v>263171</v>
      </c>
    </row>
    <row r="87" spans="1:8" x14ac:dyDescent="0.25">
      <c r="A87" s="51"/>
      <c r="B87" s="52" t="s">
        <v>107</v>
      </c>
      <c r="C87" s="53"/>
      <c r="D87" s="51"/>
      <c r="E87" s="53"/>
      <c r="F87" s="52"/>
      <c r="G87" s="53"/>
    </row>
    <row r="88" spans="1:8" ht="75" x14ac:dyDescent="0.25">
      <c r="A88" s="35" t="s">
        <v>108</v>
      </c>
      <c r="B88" s="39" t="s">
        <v>22</v>
      </c>
      <c r="C88" s="37"/>
      <c r="D88" s="54"/>
      <c r="E88" s="37"/>
      <c r="F88" s="39"/>
      <c r="G88" s="37" t="str">
        <f>G17</f>
        <v xml:space="preserve">$ 0.00 </v>
      </c>
    </row>
    <row r="89" spans="1:8" x14ac:dyDescent="0.25">
      <c r="A89" s="41" t="s">
        <v>23</v>
      </c>
      <c r="B89" s="42" t="s">
        <v>24</v>
      </c>
      <c r="C89" s="43"/>
      <c r="D89" s="44"/>
      <c r="E89" s="43"/>
      <c r="F89" s="42"/>
      <c r="G89" s="43" t="str">
        <f>G18</f>
        <v xml:space="preserve">$ 0.00 </v>
      </c>
    </row>
    <row r="90" spans="1:8" x14ac:dyDescent="0.25">
      <c r="A90" s="46" t="s">
        <v>25</v>
      </c>
      <c r="B90" s="47" t="s">
        <v>26</v>
      </c>
      <c r="C90" s="48"/>
      <c r="D90" s="49"/>
      <c r="E90" s="48"/>
      <c r="F90" s="47"/>
      <c r="G90" s="48" t="str">
        <f>G19</f>
        <v xml:space="preserve">$ 0.00 </v>
      </c>
    </row>
    <row r="91" spans="1:8" x14ac:dyDescent="0.25">
      <c r="A91" s="46" t="s">
        <v>36</v>
      </c>
      <c r="B91" s="47" t="s">
        <v>37</v>
      </c>
      <c r="C91" s="48"/>
      <c r="D91" s="49"/>
      <c r="E91" s="48"/>
      <c r="F91" s="47"/>
      <c r="G91" s="48" t="str">
        <f>G27</f>
        <v xml:space="preserve">$ 0.00 </v>
      </c>
    </row>
    <row r="92" spans="1:8" x14ac:dyDescent="0.25">
      <c r="A92" s="46" t="s">
        <v>41</v>
      </c>
      <c r="B92" s="47" t="s">
        <v>42</v>
      </c>
      <c r="C92" s="48"/>
      <c r="D92" s="49"/>
      <c r="E92" s="48"/>
      <c r="F92" s="47"/>
      <c r="G92" s="48" t="str">
        <f>G30</f>
        <v xml:space="preserve">$ 0.00 </v>
      </c>
    </row>
    <row r="93" spans="1:8" x14ac:dyDescent="0.25">
      <c r="A93" s="46" t="s">
        <v>47</v>
      </c>
      <c r="B93" s="47" t="s">
        <v>48</v>
      </c>
      <c r="C93" s="48"/>
      <c r="D93" s="49"/>
      <c r="E93" s="48"/>
      <c r="F93" s="47"/>
      <c r="G93" s="48" t="str">
        <f>G35</f>
        <v xml:space="preserve">$ 0.00 </v>
      </c>
    </row>
    <row r="94" spans="1:8" x14ac:dyDescent="0.25">
      <c r="A94" s="46" t="s">
        <v>55</v>
      </c>
      <c r="B94" s="47" t="s">
        <v>56</v>
      </c>
      <c r="C94" s="48"/>
      <c r="D94" s="49"/>
      <c r="E94" s="48"/>
      <c r="F94" s="47"/>
      <c r="G94" s="48" t="str">
        <f>G42</f>
        <v xml:space="preserve">$ 0.00 </v>
      </c>
    </row>
    <row r="95" spans="1:8" x14ac:dyDescent="0.25">
      <c r="A95" s="46" t="s">
        <v>58</v>
      </c>
      <c r="B95" s="47" t="s">
        <v>59</v>
      </c>
      <c r="C95" s="48"/>
      <c r="D95" s="49"/>
      <c r="E95" s="48"/>
      <c r="F95" s="47"/>
      <c r="G95" s="48" t="str">
        <f>G44</f>
        <v xml:space="preserve">$ 0.00 </v>
      </c>
    </row>
    <row r="96" spans="1:8" x14ac:dyDescent="0.25">
      <c r="A96" s="41" t="s">
        <v>62</v>
      </c>
      <c r="B96" s="42" t="s">
        <v>63</v>
      </c>
      <c r="C96" s="43"/>
      <c r="D96" s="44"/>
      <c r="E96" s="43"/>
      <c r="F96" s="42"/>
      <c r="G96" s="43" t="str">
        <f>G47</f>
        <v xml:space="preserve">$ 0.00 </v>
      </c>
    </row>
    <row r="97" spans="1:7" x14ac:dyDescent="0.25">
      <c r="A97" s="46" t="s">
        <v>64</v>
      </c>
      <c r="B97" s="47" t="s">
        <v>26</v>
      </c>
      <c r="C97" s="48"/>
      <c r="D97" s="49"/>
      <c r="E97" s="48"/>
      <c r="F97" s="47"/>
      <c r="G97" s="48" t="str">
        <f>G48</f>
        <v xml:space="preserve">$ 0.00 </v>
      </c>
    </row>
    <row r="98" spans="1:7" x14ac:dyDescent="0.25">
      <c r="A98" s="46" t="s">
        <v>65</v>
      </c>
      <c r="B98" s="47" t="s">
        <v>42</v>
      </c>
      <c r="C98" s="48"/>
      <c r="D98" s="49"/>
      <c r="E98" s="48"/>
      <c r="F98" s="47"/>
      <c r="G98" s="48" t="str">
        <f>G50</f>
        <v xml:space="preserve">$ 0.00 </v>
      </c>
    </row>
    <row r="99" spans="1:7" x14ac:dyDescent="0.25">
      <c r="A99" s="41">
        <v>82</v>
      </c>
      <c r="B99" s="42" t="s">
        <v>66</v>
      </c>
      <c r="C99" s="43"/>
      <c r="D99" s="44"/>
      <c r="E99" s="43"/>
      <c r="F99" s="42"/>
      <c r="G99" s="43" t="str">
        <f>G55</f>
        <v xml:space="preserve">$ 0.00 </v>
      </c>
    </row>
    <row r="100" spans="1:7" x14ac:dyDescent="0.25">
      <c r="A100" s="46" t="s">
        <v>67</v>
      </c>
      <c r="B100" s="47" t="s">
        <v>26</v>
      </c>
      <c r="C100" s="48"/>
      <c r="D100" s="49"/>
      <c r="E100" s="48"/>
      <c r="F100" s="47"/>
      <c r="G100" s="48" t="str">
        <f>G56</f>
        <v xml:space="preserve">$ 0.00 </v>
      </c>
    </row>
    <row r="101" spans="1:7" x14ac:dyDescent="0.25">
      <c r="A101" s="46" t="s">
        <v>69</v>
      </c>
      <c r="B101" s="47" t="s">
        <v>70</v>
      </c>
      <c r="C101" s="48"/>
      <c r="D101" s="49"/>
      <c r="E101" s="48"/>
      <c r="F101" s="47"/>
      <c r="G101" s="48" t="str">
        <f>G58</f>
        <v xml:space="preserve">$ 0.00 </v>
      </c>
    </row>
    <row r="102" spans="1:7" x14ac:dyDescent="0.25">
      <c r="A102" s="46" t="s">
        <v>75</v>
      </c>
      <c r="B102" s="47" t="s">
        <v>76</v>
      </c>
      <c r="C102" s="48"/>
      <c r="D102" s="49"/>
      <c r="E102" s="48"/>
      <c r="F102" s="47"/>
      <c r="G102" s="48" t="str">
        <f>G62</f>
        <v xml:space="preserve">$ 0.00 </v>
      </c>
    </row>
    <row r="103" spans="1:7" x14ac:dyDescent="0.25">
      <c r="A103" s="46" t="s">
        <v>88</v>
      </c>
      <c r="B103" s="47" t="s">
        <v>89</v>
      </c>
      <c r="C103" s="48"/>
      <c r="D103" s="49"/>
      <c r="E103" s="48"/>
      <c r="F103" s="47"/>
      <c r="G103" s="48" t="str">
        <f>G72</f>
        <v xml:space="preserve">$ 0.00 </v>
      </c>
    </row>
    <row r="104" spans="1:7" x14ac:dyDescent="0.25">
      <c r="A104" s="46" t="s">
        <v>96</v>
      </c>
      <c r="B104" s="47" t="s">
        <v>42</v>
      </c>
      <c r="C104" s="48"/>
      <c r="D104" s="49"/>
      <c r="E104" s="48"/>
      <c r="F104" s="47"/>
      <c r="G104" s="48" t="str">
        <f>G77</f>
        <v xml:space="preserve">$ 0.00 </v>
      </c>
    </row>
    <row r="105" spans="1:7" x14ac:dyDescent="0.25">
      <c r="A105" s="46" t="s">
        <v>98</v>
      </c>
      <c r="B105" s="47" t="s">
        <v>48</v>
      </c>
      <c r="C105" s="48"/>
      <c r="D105" s="49"/>
      <c r="E105" s="48"/>
      <c r="F105" s="47"/>
      <c r="G105" s="48" t="str">
        <f>G79</f>
        <v xml:space="preserve">$ 0.00 </v>
      </c>
    </row>
    <row r="106" spans="1:7" x14ac:dyDescent="0.25">
      <c r="A106" s="46" t="s">
        <v>100</v>
      </c>
      <c r="B106" s="47" t="s">
        <v>56</v>
      </c>
      <c r="C106" s="48"/>
      <c r="D106" s="49"/>
      <c r="E106" s="48"/>
      <c r="F106" s="47"/>
      <c r="G106" s="48" t="str">
        <f>G81</f>
        <v xml:space="preserve">$ 0.00 </v>
      </c>
    </row>
    <row r="107" spans="1:7" x14ac:dyDescent="0.25">
      <c r="A107" s="46" t="s">
        <v>104</v>
      </c>
      <c r="B107" s="47" t="s">
        <v>105</v>
      </c>
      <c r="C107" s="48"/>
      <c r="D107" s="49"/>
      <c r="E107" s="48"/>
      <c r="F107" s="47"/>
      <c r="G107" s="48" t="str">
        <f>G85</f>
        <v xml:space="preserve">$ 0.00 </v>
      </c>
    </row>
    <row r="108" spans="1:7" x14ac:dyDescent="0.25">
      <c r="D108" s="15"/>
      <c r="E108" s="1"/>
      <c r="G108" s="1"/>
    </row>
    <row r="109" spans="1:7" x14ac:dyDescent="0.25">
      <c r="A109" s="71" t="s">
        <v>109</v>
      </c>
      <c r="B109" s="71"/>
      <c r="C109" s="71"/>
      <c r="D109" s="71"/>
      <c r="E109" s="71"/>
      <c r="F109" s="69" t="s">
        <v>110</v>
      </c>
      <c r="G109" s="70" t="str">
        <f>TEXT(G17,  "$ #,##0.00 ;")</f>
        <v xml:space="preserve">$ 0.00 </v>
      </c>
    </row>
    <row r="110" spans="1:7" x14ac:dyDescent="0.25">
      <c r="A110" s="71" t="str">
        <f>UPPER(CONVERTIRNUM(ROUND( G17 * 1.16, 2)))</f>
        <v>CERO PESOS 00/100 M.N.</v>
      </c>
      <c r="B110" s="71"/>
      <c r="C110" s="71"/>
      <c r="D110" s="71"/>
      <c r="E110" s="71"/>
      <c r="F110" s="69" t="s">
        <v>111</v>
      </c>
      <c r="G110" s="70" t="str">
        <f>TEXT(ROUND( G17 * 0.16, 2),  "$ #,##0.00 ;")</f>
        <v xml:space="preserve">$ 0.00 </v>
      </c>
    </row>
    <row r="111" spans="1:7" x14ac:dyDescent="0.25">
      <c r="A111" s="71"/>
      <c r="B111" s="71"/>
      <c r="C111" s="71"/>
      <c r="D111" s="71"/>
      <c r="E111" s="71"/>
      <c r="F111" s="69" t="s">
        <v>112</v>
      </c>
      <c r="G111" s="70" t="str">
        <f>TEXT(ROUND( G17 * 1.16, 2),  "$ #,##0.00 ;")</f>
        <v xml:space="preserve">$ 0.00 </v>
      </c>
    </row>
    <row r="113" spans="1:7" x14ac:dyDescent="0.25">
      <c r="A113" s="41"/>
      <c r="B113" s="45"/>
      <c r="C113" s="43"/>
      <c r="D113" s="44"/>
      <c r="E113" s="43"/>
      <c r="F113" s="42"/>
      <c r="G113" s="43"/>
    </row>
  </sheetData>
  <sheetProtection password="8448" sheet="1" objects="1" scenarios="1"/>
  <protectedRanges>
    <protectedRange sqref="E17:E113" name="p74462de6363a715fbb5417343bd6a502"/>
    <protectedRange sqref="B11:B12" name="p6e2a2fdc3235e9c0a22cbc3cf612912f"/>
    <protectedRange sqref="E5:E9" name="pa22fa9ebc2065ae86b73e5b6ac1d964b"/>
    <protectedRange sqref="C11:C12" name="p4b15f530c699e3e27646c53ddf216201"/>
    <protectedRange sqref="G11:G12" name="paaf8b0619aa4deea1d84e54fca7b3997"/>
    <protectedRange sqref="B6" name="p68b1f1cc15d8987eafe633c9488bdc05"/>
  </protectedRanges>
  <mergeCells count="16">
    <mergeCell ref="A109:E109"/>
    <mergeCell ref="A110:E111"/>
    <mergeCell ref="A14:G14"/>
    <mergeCell ref="C1:F1"/>
    <mergeCell ref="C10:F10"/>
    <mergeCell ref="C2:F4"/>
    <mergeCell ref="C5:D5"/>
    <mergeCell ref="C7:D7"/>
    <mergeCell ref="C8:D8"/>
    <mergeCell ref="E5:F5"/>
    <mergeCell ref="E6:F6"/>
    <mergeCell ref="E7:F7"/>
    <mergeCell ref="E8:F8"/>
    <mergeCell ref="C11:F11"/>
    <mergeCell ref="C12:F12"/>
    <mergeCell ref="B6:B9"/>
  </mergeCells>
  <printOptions horizontalCentered="1"/>
  <pageMargins left="0.19685039370078999" right="0.19685039370078999" top="0.19685039370078999" bottom="0.27559055118109999" header="0" footer="7.8740157480315001E-2"/>
  <pageSetup scale="76" fitToHeight="0" orientation="landscape"/>
  <headerFooter>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conceptos</vt:lpstr>
      <vt:lpstr>conceptos!Títulos_a_imprimir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R.</dc:creator>
  <cp:lastModifiedBy>Gamaliel Reyes</cp:lastModifiedBy>
  <dcterms:created xsi:type="dcterms:W3CDTF">2019-03-15T07:48:47Z</dcterms:created>
  <dcterms:modified xsi:type="dcterms:W3CDTF">2020-06-12T19:52:22Z</dcterms:modified>
</cp:coreProperties>
</file>