
<file path=[Content_Types].xml><?xml version="1.0" encoding="utf-8"?>
<Types xmlns="http://schemas.openxmlformats.org/package/2006/content-types">
  <Default Extension="png" ContentType="image/png"/>
  <Default Extension="bin" ContentType="application/vnd.ms-office.vbaProject"/>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bookViews>
    <workbookView xWindow="630" yWindow="585" windowWidth="9015" windowHeight="8385"/>
  </bookViews>
  <sheets>
    <sheet name="conceptos" sheetId="1" r:id="rId1"/>
  </sheets>
  <functionGroups builtInGroupCount="17"/>
  <definedNames>
    <definedName name="_xlnm.Print_Titles" localSheetId="0">conceptos!$1:$16</definedName>
  </definedNames>
  <calcPr calcId="145621"/>
</workbook>
</file>

<file path=xl/calcChain.xml><?xml version="1.0" encoding="utf-8"?>
<calcChain xmlns="http://schemas.openxmlformats.org/spreadsheetml/2006/main">
  <c r="G92" i="1" l="1"/>
  <c r="G122" i="1" s="1"/>
  <c r="G89" i="1"/>
  <c r="G120" i="1" s="1"/>
  <c r="G83" i="1"/>
  <c r="G118" i="1" s="1"/>
  <c r="G80" i="1"/>
  <c r="G116" i="1" s="1"/>
  <c r="G78" i="1"/>
  <c r="G115" i="1" s="1"/>
  <c r="G76" i="1"/>
  <c r="G114" i="1" s="1"/>
  <c r="G65" i="1"/>
  <c r="G112" i="1" s="1"/>
  <c r="G61" i="1"/>
  <c r="G110" i="1" s="1"/>
  <c r="G59" i="1"/>
  <c r="G109" i="1" s="1"/>
  <c r="G55" i="1"/>
  <c r="G107" i="1" s="1"/>
  <c r="G52" i="1"/>
  <c r="G106" i="1" s="1"/>
  <c r="G48" i="1"/>
  <c r="G105" i="1" s="1"/>
  <c r="G45" i="1"/>
  <c r="G104" i="1" s="1"/>
  <c r="G37" i="1"/>
  <c r="G102" i="1" s="1"/>
  <c r="G33" i="1"/>
  <c r="G101" i="1" s="1"/>
  <c r="G31" i="1"/>
  <c r="G100" i="1" s="1"/>
  <c r="G26" i="1"/>
  <c r="G99" i="1" s="1"/>
  <c r="G22" i="1"/>
  <c r="G98" i="1" s="1"/>
  <c r="G19" i="1"/>
  <c r="G97" i="1" s="1"/>
  <c r="G44" i="1" l="1"/>
  <c r="G103" i="1" s="1"/>
  <c r="G64" i="1"/>
  <c r="G111" i="1" s="1"/>
  <c r="G88" i="1"/>
  <c r="G119" i="1" s="1"/>
  <c r="G18" i="1"/>
  <c r="G58" i="1"/>
  <c r="G108" i="1" s="1"/>
  <c r="G75" i="1"/>
  <c r="G113" i="1" s="1"/>
  <c r="G82" i="1"/>
  <c r="G117" i="1" s="1"/>
  <c r="G91" i="1"/>
  <c r="G121" i="1" s="1"/>
  <c r="G96" i="1" l="1"/>
  <c r="G17" i="1"/>
  <c r="G126" i="1" l="1"/>
  <c r="G125" i="1"/>
  <c r="G124" i="1"/>
  <c r="G95" i="1"/>
  <c r="A125" i="1"/>
</calcChain>
</file>

<file path=xl/sharedStrings.xml><?xml version="1.0" encoding="utf-8"?>
<sst xmlns="http://schemas.openxmlformats.org/spreadsheetml/2006/main" count="332" uniqueCount="160">
  <si>
    <t>GOBIERNO DEL ESTADO DE JALISCO</t>
  </si>
  <si>
    <t>LICITACIÓN PÚBLICA ESTATAL</t>
  </si>
  <si>
    <t>INSTITUTO DE LA INFRAESTRUCTURA FÍSICA EDUCATIVA DEL</t>
  </si>
  <si>
    <t>INFEJAL-E-REMMS2018-M-CON-06472-LP-0163-2021</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</si>
  <si>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</si>
  <si>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</si>
  <si>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</si>
  <si>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</si>
  <si>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</si>
  <si>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</si>
  <si>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</si>
  <si>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</si>
  <si>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</si>
  <si>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</si>
  <si>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</si>
  <si>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</si>
  <si>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</si>
  <si>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</si>
  <si>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</si>
  <si>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</si>
  <si>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</si>
  <si>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TRABAJO : MSUP-CON-06472</t>
  </si>
  <si>
    <t>TERMINACIÓN DE AUDITORIO DE USOS MÚLTIPLES, PATIO CÍVICO Y OBRA EXTERIOR EN LA PREPARATORIA REGIONAL MODULO SAN MIGUEL EL ALTO CCT 14UBH0145B, UBICADO EN LA CABECERA MUNICIPAL DE SAN MIGUEL EL ALTO, JALISCO.</t>
  </si>
  <si>
    <t>AUD</t>
  </si>
  <si>
    <t>AUDITORIO</t>
  </si>
  <si>
    <t>AUD.01(355)</t>
  </si>
  <si>
    <t xml:space="preserve">RECUBRIMIENTOS Y ACABADOS                         </t>
  </si>
  <si>
    <t>REPOSICION DE APLANADOS IGUAL AL EXISTENTE CON MORTERO CEMENTO-CAL-ARENA 1:3: EN AREAS UNITARIAS PEQUEÑAS A  CUALQUIER NIVEL (DETALLES)  A PLOMO Y REGLA,  INCLUYE: MANO DE OBRA, EQUIPO DE SEGURIDAD, ANDAMIOS, REMATES, ACARREO DE MATERIALES AL SITIO DE SU UTILIZACION. A CUALQUIER NIVEL Y LIMPIEZA DEL AREA DE TRABAJO.</t>
  </si>
  <si>
    <t xml:space="preserve">M2 </t>
  </si>
  <si>
    <t>PREPARACION DE SUPERFICIE (EMPASTADO) DE ELEMENTOS EN ESTRUCTURAS DE CONCRETO APARENTE (COLUMNAS, TRABES, MUROS, LOSA, FALDONES, ETC.), PARA RECIBIR PINTURA A BASE DE ADHESIVO PARA LOSETA CERAMICA (PEGAPISO) 2MM DE ESPESOR PROMEDIO, CON ACABADO PULIDO Y/O APALILLADO FINO, INCLUYE: DESBASTE DE RISCO, ARISTAS O JUNTAS DE CONCRETO, QUITAR REBABAS, CLAVOS, ALAMBRE E INPERFECCIONES DE LA CIMBRA, PERFILADO, RESANADO DE JUNTAS ENTRE PANELES DE LA CIMBRA Y HOQUEDADES, MATERIALES MENORES, HERRAMIENTAS, ANDAMIOS, MANO DE OBRA, LIMPIEZA Y ACARREOS A CUALQUIER ALTURA.</t>
  </si>
  <si>
    <t>AUD.02(393)</t>
  </si>
  <si>
    <t xml:space="preserve">PINTURA                                           </t>
  </si>
  <si>
    <t>SUMINISTRO Y APLICACION DE EMULSION A BASE DE SELLADOR ACRILICO SURFACER NEUTRO CONCENTRADO, PIGMENTO Y ARENA SILICA EXTRAFINA A RAZON DE 1.75 KG/LTS., APLICADO EN PISOS DE CONCRETO Y/O ASFALTO, CON PISTOLA DE ASPERSION, BROCHA O RODILLO, TRABAJO TERMINADO A DOS MANOS, EN COLOR INDICADO EN PROYECTO O POR LA SUPERVISION, INCLUYE: TRAZO, PINTADO DE LINEAS DE BALIZAMIENTO EN CANCHAS DEPORTIVAS DE 5 CM DE ANCHO, MATERIALES MENORES Y DE CONSUMO, MEZCLADO, PREPARACION DE LA SUPERFICIE, SEÑALAMIENTOS, HERRAMIENTAS, LIMPIEZA, MANO DE OBRA Y EQUIPO DE SEGURIDAD. EN CUALQUIER NIVEL.</t>
  </si>
  <si>
    <t>PINTURA VINILICA PARA INTERIORES Y EXTERIORES, MARCA COMEX CALIDAD VINIMEX, APLICADA SOBRE  MUROS CON TERMINADO APALILLADO Y/O PULIDO, A DOS MANOS COMO MINIMO, TRABAJO TERMINADO, EN COLORES DE ACUERDO A PROYECTO Y/O INDICACIONES DE LA SUPERVISION, INCLUYE: LIMPIEZA, PREPARACION DE LA SUPERFICIE Y APLICACION DE SELLADOR VINILICO PARA SU SELLADO, SUMINISTRO Y APLICACION DE PINTURA VINILICA, ANDAMIOS, ELEVACIONES, DESPERDICIOS, ACARREO DE MATERIALES AL SITIO DE SU UTILIZACION, MANO DE OBRA ESPECIALIZADA Y HERRAMIENTA.</t>
  </si>
  <si>
    <t>1,365.4300</t>
  </si>
  <si>
    <t>PINTURA DE ESMALTE ALQUIDALICO ANTICORROSIVO COMEX 100, ACABADO BRILLANTE, PARA INTERIORES Y EXTERIORES QUE NO DESPRENDA VAPORES TÓXICOS NI OLORES DESAGRADABLES, APLICADA EN HERRERIA ABIERTA, MEDIDA POR UN SOLO LADO, A DOS MANOS COMO MINIMO, TRABAJO TERMINADO (LA PINTURA ES POR AMBOS LADOS DE LA HERRERIA, PERO PARA SU PAGO ES MEDIDA POR 1 SOLO LADO)  EN COLORES DE ACUERDO A PROYECTO Y/O INDICACIONES DE LA SUPERVISION, INCLUYE: LIMPIEZA, PREPARACION DE LA SUPERFICIE, SUMINISTRO Y APLICACION DE PINTURA DE ESMALTE, ANDAMIOS, ELEVACIONES, DESPERDICIOS, ACARREO DE MATERIALES AL SITIO DE SU UTILIZACION, MANO DE OBRA ESPECIALIZADA Y HERRAMIENTA.</t>
  </si>
  <si>
    <t>AUD.03(410)</t>
  </si>
  <si>
    <t xml:space="preserve">CANCELERIA, HERRERIA, ALUMINIO, VIDRIOS Y CHAPAS  </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</si>
  <si>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</si>
  <si>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 xml:space="preserve">KG </t>
  </si>
  <si>
    <t>1,669.3810</t>
  </si>
  <si>
    <t>SUMINISTRO Y COLOCACION DE CHAPA PHILLIPS DOBLE MANIJA MOD.  3055 ANE., INCLUYE: HERRAMIENTA, MATERIALES MENORES Y DE CONSUMO, ELEMENTOS DE FIJACION, PRUEBAS, MANO DE OBRA Y ACARREO DE MATERIAL AL SITIO DE SU UTILIZACION. EN CUALQUIER NIVEL.</t>
  </si>
  <si>
    <t>PZA</t>
  </si>
  <si>
    <t>SUMINISTRO Y COLOCACION DE TOPES DE PISO PARA PUERTA. INC.: ACARREO DE MATERIAL AL SITIO DE SU UTILIZACION, A CUALQUIER NIVEL.</t>
  </si>
  <si>
    <t>SUMINISTRO Y COLOCACION DE MULTIPUERTA DE 1.00 X 2.10 MTS. INCLUYE:  NIVELACION Y PLOMEO, MATERIALES PARA SU FIJACION, HERRAJES, BISAGRAS, MARCO DE ALUMINIO ANODIZADO NATURAL, HERRAMIENTAS Y MANO DE OBRA.</t>
  </si>
  <si>
    <t>AUD.04(426)</t>
  </si>
  <si>
    <t xml:space="preserve">VIDRIOS Y CRISTALES                               </t>
  </si>
  <si>
    <t>SUMINISTRO Y COLOCACION DE ESPEJO DE 0.40 X 0.60 MTS. DE SECCION, MONTADA EN BASTIDOR DE MADERA Y TRIPLAY DE PINO DE 6 MM., INCLUYE: MARCO DE ALUMINIO ANODIZADO NATURAL, MATERIALES, EQUIPO, HERRAMIENTA Y MANO DE OBRA.</t>
  </si>
  <si>
    <t>AUD.05(564)</t>
  </si>
  <si>
    <t xml:space="preserve">INSTALACION HIDRAULICA, SANITARIA Y GAS EN EDIF.  </t>
  </si>
  <si>
    <t>SALIDA DE GAS EN LABORATORIO Y/O TALLER AEREO VISIBLE CON TUBERIA Y CONEXIONES DE COBRE TIPO "L" DE 19 Y 13 MM. DE DIAMETRO, INCLUYE: TRAZO, CORTES, AJUSTES, NIVELACION, FIJACION,  MATERIALES MENORES Y DE CONSUMO, ACCESORIOS, DESPERDICIOS, MANO DE OBRA, PRUEBAS Y ACARREO DE MATERIALES AL SITIO DE SU COLOCACION.</t>
  </si>
  <si>
    <t>SAL</t>
  </si>
  <si>
    <t>SUCCION PARA LLENADO DE HIDRONEUMATICO A BASE DE TUBERIA DE COBRE DE 1 1/4" A 1 1/2" , DESDE LA CISTERNA HASTA EL EQUIPO DE BOMBEO, CONSIDERANDO UNA DISTANCIA PROMEDIO DE 10 MTS. DESDE LA UBICACION DE LA CISTERNA AL EQUIPO HIDRONEUMATICO,  INCLUYE: TRAZO, EXCAVACIONES, RELLENOS,  ENCOFRACO CON CONCRETO F'C=100 KG/CM2, LINEAS DE SUCCION, LINEA DE RETORNO PARA PRUEBAS, PICHANCHA DE 1 1/2", VALVULAS,  MATERIALES MENORES, DESPERDICIOS, CONEXIONES, PRUEBAS, LIMPIEZA,  Y ACARREO DE TODOS LOS MATERIALES AL SITIO DE SU UTILIZACION.</t>
  </si>
  <si>
    <t>SUMINISTRO Y COLOCACION DE QUIPO DE BOMBEO INTEGRADO DE VELOCIDAD VARIABLE A PRESION CONSTANTE, MARCA ALTAMIRA, CONSTRUIDO CON DOS MOTOBOMBAS SUMERGIBLES DE ACERO INOXIDABLE MARCA KOR, MOD. 3R15-5, DE 1/2" EN LA SUCCION POR 1 1/2" EN LA DESCARGA, ACOPLADAS DIRECTAMENTE A MOTOR ELECTRICO DE 1.5HP 230V 2 H, 60 HZ, MARCA FRNAKLIN DE 4", TABLERO ALTERNADOR-SIMULTANEADOR, MARCA ALTAMIRA DE 2.5 HP 3F, 220 VOLTS, CAT. TASA2 102.5220H, PROTECCIONES POR BAJO Y ALTO VOLTAJE, CORTO CIRCUITO, DESCARGA Y FUNCIONAMIENTO EN SECO SEALLADO HERMETICAMENTE, TANQUE PRECARGADO DE 119 GALONES DE CAPACIDAD, MCA. ALTAMIRA, MODELO 22050, INCLUYE: KIT DE EMPATE CAL. 12 AWG, CON CABLE SUMERGIBLE 3 X 12 AWG 600 VOLTS, CHASIS METALICO, MANOMETRO DE GLISERINA 0-100 PSI, SENSOR DE PRESION, ,ATERIALES MENORES Y DE CONSUMO, CONEXIONES HIDRAULICAS Y ELECTRICAS, BRIDA DE FO. FO. DE 1 1/2" CON UN EXTREMO ROSCADO, VALVULA PARA PRECARGADO  DE CIERRE RAPIDO, HERRAMIENTAS, CALIBRACION, PRUEBAS, PUESTA EN MARCHA, MANUAL DE OPERACION, GARANTIAS POR ESCRITO, LIMPIEZA, TRASLADO AL SITIO DE SU INSTALACION Y MANO DE OBRA ESPECIALIZADA.</t>
  </si>
  <si>
    <t>AUD.06(590)</t>
  </si>
  <si>
    <t xml:space="preserve">MUEBLES DE BAÑO Y COCINA                          </t>
  </si>
  <si>
    <t>SUMINISTRO Y COLOCACION DE BARRA DE APOYO PARA DISCAPACITADOS DE ACERO INOXIDABLE PARA MINGITORIO (MULETAS) MOD. 7384-0 (1041) DE SANILOCK O SIMILAR CON CHAPETON, FIJADO A MURO. INCLUYE: ACCESORIOS Y MATERIALES DE FIJACION.</t>
  </si>
  <si>
    <t>SUMINISTRO Y COLOCACION DE BARRA DE APOYO PARA DISCAPACITADOS DE ACERO INOXIDABLE PARA W.C. MOD. 7386-0 (1045) DE SANILOCK O SIMILAR CON CHAPETON, FIJADO A MURO. INCLUYE: ACCESORIOS Y MATERIALES DE FIJACION.</t>
  </si>
  <si>
    <t xml:space="preserve">SUMINSTRO E INSTALACION REGADERA,  MCA. HELVEX, MOD. H-500 CON BRAZO Y CHAPETON,   INCLUYE; MEZCLADORA CON MANERALES TIPO E-50, FIJACION, MATERIALES MENORES, FLETES Y ACARREO DE LOS MATERIALES AL SITIO DE SU INSTALACION Y PRUEBAS. </t>
  </si>
  <si>
    <t>SUMINISTRO Y COLOCACION DE PAPELERA DE ACRILICO MARCA KIMBERLY CLARK PARA PAPEL EN ROLLO GRANDE (PORTA ROLLO) TIPO INSTITUCIONAL. INCLUYE; MATERIALES MENORES Y ACARREO DE MATERIAL AL SITIO DE SU COLOCACION.</t>
  </si>
  <si>
    <t>SUMINISTRO Y COLOCACION DE JABONERA MARCA  KIMBERLY CLARK INCLUYE: ACCESORIOS DE FIJACION, MATERIALES MENORES, MANO DE OBRA Y HERRAMIENTA.</t>
  </si>
  <si>
    <t>SUMINISTRO Y COLOCACION DE TOALLERO MARCA  KIMBERLY CLARK, INCLUYE: ACCESORIOS DE FIJACION, MATERIALES MENORES, MANO DE OBRA Y HERRAMIENTA.</t>
  </si>
  <si>
    <t>01</t>
  </si>
  <si>
    <t>PLAZA Y ANDADORES</t>
  </si>
  <si>
    <t>01.01(140)</t>
  </si>
  <si>
    <t xml:space="preserve">DEMOLICIONES, DESMONTAJES Y MECANICA DE SUELOS    </t>
  </si>
  <si>
    <t>DEMOLICION DE PISO DE CONCRETO DE 10 CM. ESPESOR, INCLUYE:  CORTE CON DISCO PARA DELIMITAR AREA,MATERIAL, EQUIPO, HERRAMIENTA, ACARREOS Y RETIROS FUERA DE LA OBRA DEL MATERIAL PRODUCTO DE LA DEMOLICION.</t>
  </si>
  <si>
    <t>RETIRO DE PISO DE ADOPASTO EXISTENTE SIN RECUPERACION, EN SECCIONES OBLIGADAS, INCLUYE: HERRAMIENTAS, MANO DE OBRA, LIMPIEZA DEL AREA DE TRABAJO, CARGA, ACARREO INTERIOR Y FUERA DE LA OBRA DEL ESCOMBRO PRODUCTO DE LA DEMOLICION.</t>
  </si>
  <si>
    <t>01.02(150)</t>
  </si>
  <si>
    <t xml:space="preserve">TRABAJOS PRELIMINARES                             </t>
  </si>
  <si>
    <t>LIMPIEZA DE TERRENO RETIRANDO BASURA Y DESHIERBE FUERA DE LA OBRA. INCLUYE: HERRAMIENTAS, MANO DE OBRA, RECOLECCION, JUNTA Y RETIRO. (PROYECCION DE CUBIERTA).</t>
  </si>
  <si>
    <t>EXCAVACION EN CEPAS POR CUALQUIER MEDIO, MATERIAL TIPO "A", DE 0 A 2.00 M. DE PROFUNDIDAD, EN SECO, INCLUYE: AFINE DE TALUDES Y FONDO Y ACARREOS DEL MATERIAL EXCEDENTE FUERA DE LA OBRA AL LUGAR INDICADO POR LA SUPERVISION, MEDIDO EN BANCO.</t>
  </si>
  <si>
    <t xml:space="preserve">M3 </t>
  </si>
  <si>
    <t>EXCAVACION A CIELO ABIERTO POR CUALQUIER MEDIO, MATERIAL TIPO "A", DE 0 A 2.00 M. DE PROFUNDIDAD, EN SECO, INCLUYE: TRASPALEO, CARGA Y ACARREOS DEL MATERIAL EXCEDENTE FUERA DE LA OBRA AL LUGAR INDICADO POR LA SUPERVISION, MEDIDO EN BANCO.</t>
  </si>
  <si>
    <t>01.03(160)</t>
  </si>
  <si>
    <t xml:space="preserve">CIMENTACION                                       </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</si>
  <si>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</si>
  <si>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MURETE DE ENRRASE EN CIMENTACION CON BLOCK SOLIDO DE JALCRETO 11 X 14 X 28 CM DE SECCION, A TEZON, ASENTADO CON MORTERO CEMENTO-ARENA EN PROP. 1:3, ACABADO COMUN, INCLUYE:TRAZO, NIVELACION, PLOMEO, HERRAMIENTAS, DESPERDICIOS, MANO DE OBRA, LIMPIEZA Y ACARREO DE MATERIALES AL SITIO DE SU UTILIZACION.</t>
  </si>
  <si>
    <t>01.04(372)</t>
  </si>
  <si>
    <t xml:space="preserve">PISOS                                             </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</si>
  <si>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</si>
  <si>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SUMINISTRO Y COLOCACION DE MALLA ELECTROSOLDADA 6X6-10/10 COMO REFUERZO EN PISO DE CONCRETO, INCLUYE: DESPERDICIOS, TRASLAPES, HERRAMIENTA Y ACARREO DEL MATERIAL AL SITIO DE SU COLOCACION.</t>
  </si>
  <si>
    <t>RED DE GAS</t>
  </si>
  <si>
    <t>34.01(382)</t>
  </si>
  <si>
    <t xml:space="preserve">ELEMENTOS COMPLEMENTARIOS DE ALBAÑILERIA          </t>
  </si>
  <si>
    <t>FORJADO DE CASETA DE PROTECCION PARA CILINDROS DE GAS (2 PIEZAS) DE 85 X 145 X 130 CMS.  A BASE DE MUROS DE LADRILLO 7X14X28 CMS. Y CASTILLO DE 14 X 15 CMS.  Y REJA METALICA.</t>
  </si>
  <si>
    <t>34.02(564)</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</si>
  <si>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</si>
  <si>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 xml:space="preserve">ML </t>
  </si>
  <si>
    <t>SUMINISTRO Y TENDIDO DE TUBERIA DE CPVC-CTS, PARA CEMENTAR  DE 50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</si>
  <si>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02</t>
  </si>
  <si>
    <t>RED ELECTRICA</t>
  </si>
  <si>
    <t>02.01(511)</t>
  </si>
  <si>
    <t xml:space="preserve">INSTALACION ELECTRICA EN OBRA EXTERIOR            </t>
  </si>
  <si>
    <t>SUMINISTRO Y COLOCACION DE TUBO LIQUATITE DE 32 MM DE DIAMETRO TMF, INCLUYE: MANO DE OBRA ESPECIALIZADA, HERRAMIENTA, MATERIALES MENORES, PRUEBAS, ACARREO DEL MATERIAL HASTA EL SITIO DE SU COLOCACION.</t>
  </si>
  <si>
    <t>SUMINISTRO Y COLOCACION DE CONECTOR LIQUATITE DE 32 MM DE DIAMETRO, RECTO MARCA DOMEX, INCLUYE: MANO DE OBRA ESPECIALIZADA, HERRAMIENTA, MATERIALES MENORES, PRUEBAS, ACARREO DEL MATERIAL HASTA EL SITIO DE SU COLOCACION.</t>
  </si>
  <si>
    <t>SUMINISTRO Y COLOCACION DE CONECTOR LIQUATITE DE 32 MM DE DIAMETRO, CURVO, MARCA DOMEX, INCLUYE: MANO DE OBRA ESPECIALIZADA, HERRAMIENTA, MATERIALES MENORES, ACARREO DEL MATERIAL HASTA EL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</si>
  <si>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</si>
  <si>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COLOCACION.</t>
  </si>
  <si>
    <t>SUMINISTRO Y COLOCACION DE CABLE DE COBRE DESNUDO CAL. 10, MCA. CONDUMEX, CONELEC O CONDUCTORES MONTERREY. INCLUYE: DESPERDICIOS, MATERIALES MENORES, PRUEBAS Y ACARREO AL SITIO DE SU COLOCACION.</t>
  </si>
  <si>
    <t>SUMINISTRO Y COLOCACION DE CENTRO DE CARGA QO-312 L125G, 3F, 2H, CON ZAPATAS 12P, 125 AMPS, EDI, MARCA SQUARE D, INCL: PRUEBAS, MATERIALES MENORES Y ACARREOS AL SITIO DE SU COLOCACION.</t>
  </si>
  <si>
    <t>SUMINISTRO Y COLOCACION DE INTERRUPTOR TERMOMAGNETICO TIPO QO DE 2 POLOS DE 10 A 70 AMP CAT. BTN2/10-70 MARCA BTICINO, INCLUYE CONEXION, MATERIAL DE FIJACION Y ACARREOS.</t>
  </si>
  <si>
    <t>SUMINISTRO Y COLOCACION DE INTERRUPTOR TERMOMAGNETICO TIPO QO DE 3 POLOS DE 10 A 70 AMP CAT. BTN3/10-70 MARCA BTICINO, INCLUYE CONEXION, MATERIAL DE FIJACION Y ACARREOS.</t>
  </si>
  <si>
    <t>04</t>
  </si>
  <si>
    <t>RED HIDRAULICA</t>
  </si>
  <si>
    <t>04.01(564)</t>
  </si>
  <si>
    <t>SUMINISTRO E INSTALACION DE VALVULA DE COMPUERTA, MCA URREA FIG. 82 DE 32 MM DE DIAMETRO, EXTREMOS INTERIORES ROSCADOS, PARA UNA PRESION DE 125 LBS/PUG2,  INCLUYE: MATERIALES MENORES Y DE CONSUMO, PRUEBAS, HERRAMIENTAS, LIMPIEZA, MANO DE OBRA Y ACARREO DE MATERIALES AL SITIO DE  SU COLOCACION.</t>
  </si>
  <si>
    <t>04.02(565)</t>
  </si>
  <si>
    <t>INSTALACION HIDRAULICA, SANITARIA Y GAS EN O. EXT.</t>
  </si>
  <si>
    <t>REGISTRO HIDRAULICO DE 0.60 X 0.60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</si>
  <si>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04.03(590)</t>
  </si>
  <si>
    <t>SUMINISTRO E INSTALACION DE CALENTADOR AUTOMATICO G-30,  MCA. CALOREX CON CAPACIDAD DE 100 LITROS , INCLUYE: BASE SOPORTE DE TUBO, CHIMENEA, VALVULAS DE ALIVIO Y SEGURIDAD, MATERIALES MENORES, PRUEBAS Y ACARREOS.</t>
  </si>
  <si>
    <t>03</t>
  </si>
  <si>
    <t>RED SANITARIA</t>
  </si>
  <si>
    <t>03.01(565)</t>
  </si>
  <si>
    <t>TRAMITE PARA LA DESCARGA SANITARIA, INCLUYE: PAGO ANTE LAS AUTORIDADES CORRESPONDIENTES POR TRAMITES PARA CONEXION DE DESCARGA DOMICILIARIA Y LOS PAGOS ANTE EL H. AYUNTAMIENTO.</t>
  </si>
  <si>
    <t>TMA</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</si>
  <si>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</si>
  <si>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</si>
  <si>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DE 0.60 X 0.60 X 1.00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</si>
  <si>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06</t>
  </si>
  <si>
    <t>POZO DE ABSORCION</t>
  </si>
  <si>
    <t>06.01(565)</t>
  </si>
  <si>
    <t>SUMINISTRO E INSTALACION DE POZO DE ABSORCION  PREFABRICADO DE CONCRETO ARMADO F´C= 250 KG/CM2, CON UNA PROFUNDIDAD DE 5.00 M Y 1.00 M DE DIAMETRO INTERIOR, INCLUYE: TRAZO, PERFORACION EN MATERIAL TIPO "A" O "B" DE 1.40 MTS. DE DIAMETRO, FLETE, ARRASTRE Y MONTAJE DE ANILLETAS, ESCALERA INTERIOR INTEGRAL EN ANILLETAS, MALLA GEOTEXTIL EN EL EXTERIOR, APROCHE DE GRAVA DE 1 1/2", TAPA Y BROCAL DE CONCRETO POLIMERICO DE 91 CM DE DIAMETRO, APERTURA DE PASOS PARA TUBERIAS DE LLENADO Y DEMASIAS, RECIBIR TUBOS CORRESPONDIENTES, RELLENOS, MATERIALES, DESPERDICIOS,  HERRAMIENTAS, LIMPIEZAS, GARANTIAS POR ESCRITO, MANO DE OBRA Y ACARRREO DE MATERIALES EXEDENTES PRODUCTO DE EXCAVACION FUERA DE LA OBRA.</t>
  </si>
  <si>
    <t>05</t>
  </si>
  <si>
    <t>CISTERNA</t>
  </si>
  <si>
    <t>05.01(565)</t>
  </si>
  <si>
    <t xml:space="preserve">SUMINISTRO Y COLOCACION  DE CISTERNA PREFABRICADA DE 10 M3 DE CAPACIDAD, FORMADA A BASE DE SUMINISTRO E INSTALACION DE 2 (DOS) CISTERNAS PREFABRICADA DE CONCRETO F`C=250 KG/CM2, ARMADA CON ACERO DE REFUERZO F`Y= 5000 KG/CM2, PARA UNA CAPACIDAD DE 5,000 LTS. APROXIMADAMENTE, INCLUYE: FLETE, GRUA, TRAZO, LIMPIEZA, EXCAVACIONES EN MATERIAL TIPO "A" Y/O "B",  NIVELACION, AFINE, CONFORMACION DEL TERRENO RESULTANTE, INTERCONEXION DE LAS 2 CISTERNAS CON TUBERIA Y CONEXIONES DE PVC CED. 40 DE 6" DE DIAMETRO, FIRME DE CONCRETO F´C= 150 KG/CM2, ARMADO CON MALLA ELECTROSOLDADE 6 X 6-10/10 DE 10 CMS. DE ESPESOR,  BROCALES, TAPAS METALICA DE FO.FO. PARA REGISTRO, AGUA PARA LLENADO DE CISTERNA DURANTE EL RELLENO, RELLENOS A VOLTEO Y RELLENOS COMPACTADOS AL 90% DE SU PVSM., DESPERDICIOS, PRUEBAS, EQUIPO, GARANTIA POR ESCRITO DE POR LO MENOS DE 5 AÑO,  HERRAMIENTA, MANO DE OBRA Y RETIRO DE MATERIAL SOBRANTE PRODUCTO DE EXCAVACION FUERA DE LA OBRA. </t>
  </si>
  <si>
    <t>RESUMEN DE PARTIDAS</t>
  </si>
  <si>
    <t>MSUP-CON-06472</t>
  </si>
  <si>
    <t>IMPORTE CON LETRA (IVA INCLUIDO)</t>
  </si>
  <si>
    <t>SUBTOTAL M.N.</t>
  </si>
  <si>
    <t>IVA M.N.</t>
  </si>
  <si>
    <t>TOTAL M.N.</t>
  </si>
  <si>
    <t>95.6000</t>
  </si>
  <si>
    <t>CERO PESOS 00/100 M.N.</t>
  </si>
  <si>
    <t>125.0000</t>
  </si>
  <si>
    <t>674.0000</t>
  </si>
  <si>
    <t>130.6000</t>
  </si>
  <si>
    <t>4.0000</t>
  </si>
  <si>
    <t>10.0000</t>
  </si>
  <si>
    <t>12.0000</t>
  </si>
  <si>
    <t>1.0000</t>
  </si>
  <si>
    <t>2.0000</t>
  </si>
  <si>
    <t>6.0000</t>
  </si>
  <si>
    <t>3.0000</t>
  </si>
  <si>
    <t>8.6000</t>
  </si>
  <si>
    <t>18.1500</t>
  </si>
  <si>
    <t>38.0000</t>
  </si>
  <si>
    <t>16.3000</t>
  </si>
  <si>
    <t>43.1500</t>
  </si>
  <si>
    <t>2.2500</t>
  </si>
  <si>
    <t>17.0500</t>
  </si>
  <si>
    <t>83.0000</t>
  </si>
  <si>
    <t>55.0000</t>
  </si>
  <si>
    <t>60.0000</t>
  </si>
  <si>
    <t>180.0000</t>
  </si>
  <si>
    <t>25.0000</t>
  </si>
  <si>
    <t>175.0000</t>
  </si>
  <si>
    <t>11.0000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</si>
</sst>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0.0000"/>
    <numFmt numFmtId="165" formatCode="\$#,##0.00"/>
  </numFmts>
  <fonts count="9" x14ac:knownFonts="1">
    <font>
      <sz val="11"/>
      <color rgb="FF000000"/>
      <name val="Calibri"/>
    </font>
    <font>
      <b/>
      <sz val="11"/>
      <color rgb="FF000000"/>
      <name val="Calibri"/>
      <family val="2"/>
    </font>
    <font>
      <b/>
      <sz val="8"/>
      <color rgb="FF000000"/>
      <name val="Calibri"/>
      <family val="2"/>
    </font>
    <font>
      <b/>
      <sz val="11"/>
      <color rgb="FFFFFFFF"/>
      <name val="Calibri"/>
      <family val="2"/>
    </font>
    <font>
      <sz val="8"/>
      <color rgb="FF000000"/>
      <name val="Calibri"/>
      <family val="2"/>
    </font>
    <font>
      <b/>
      <sz val="9"/>
      <color rgb="FF000000"/>
      <name val="Calibri"/>
      <family val="2"/>
    </font>
    <font>
      <b/>
      <sz val="14"/>
      <color rgb="FF000000"/>
      <name val="Calibri"/>
      <family val="2"/>
    </font>
    <font>
      <b/>
      <sz val="11"/>
      <color rgb="FF31869B"/>
      <name val="Calibri"/>
      <family val="2"/>
    </font>
    <font>
      <b/>
      <sz val="11"/>
      <color rgb="FFC0504D"/>
      <name val="Calibri"/>
      <family val="2"/>
    </font>
  </fonts>
  <fills count="6">
    <fill>
      <patternFill patternType="none"/>
    </fill>
    <fill>
      <patternFill patternType="gray125"/>
    </fill>
    <fill>
      <patternFill patternType="none"/>
    </fill>
    <fill>
      <patternFill patternType="solid">
        <fgColor rgb="FF632523"/>
        <bgColor rgb="FFFFFFFF"/>
      </patternFill>
    </fill>
    <fill>
      <patternFill patternType="solid">
        <fgColor rgb="FF632523"/>
        <bgColor rgb="FF000000"/>
      </patternFill>
    </fill>
    <fill>
      <patternFill patternType="solid">
        <fgColor rgb="FF632523"/>
        <bgColor indexed="64"/>
      </patternFill>
    </fill>
  </fills>
  <borders count="13">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72">
    <xf numFmtId="0" fontId="0" fillId="2" borderId="0" xfId="0" applyFill="1"/>
    <xf numFmtId="0" fontId="0" fillId="2" borderId="0" xfId="0" applyFill="1" applyAlignment="1">
      <alignment horizontal="center" vertical="top"/>
    </xf>
    <xf numFmtId="0" fontId="0" fillId="2" borderId="0" xfId="0" applyFill="1" applyAlignment="1">
      <alignment horizontal="center" vertical="center" wrapText="1"/>
    </xf>
    <xf numFmtId="0" fontId="0" fillId="2" borderId="0" xfId="0" applyFill="1" applyAlignment="1">
      <alignment horizontal="center" vertical="top"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0" fillId="2" borderId="4" xfId="0" applyNumberFormat="1" applyFill="1" applyBorder="1" applyAlignment="1">
      <alignment horizontal="left" vertical="center" wrapText="1"/>
    </xf>
    <xf numFmtId="49" fontId="0" fillId="2" borderId="5" xfId="0" applyNumberFormat="1" applyFill="1" applyBorder="1" applyAlignment="1">
      <alignment horizontal="left" vertical="center" wrapText="1"/>
    </xf>
    <xf numFmtId="49" fontId="0" fillId="2" borderId="6" xfId="0" applyNumberFormat="1" applyFill="1" applyBorder="1" applyAlignment="1">
      <alignment horizontal="left" vertical="center" wrapText="1"/>
    </xf>
    <xf numFmtId="49" fontId="0" fillId="2" borderId="0" xfId="0" applyNumberFormat="1" applyFill="1" applyAlignment="1">
      <alignment horizontal="left" vertical="center" wrapText="1"/>
    </xf>
    <xf numFmtId="49" fontId="0" fillId="2" borderId="0" xfId="0" applyNumberFormat="1" applyFill="1" applyAlignment="1">
      <alignment horizontal="left" vertical="top"/>
    </xf>
    <xf numFmtId="49" fontId="2" fillId="2" borderId="0" xfId="0" applyNumberFormat="1" applyFont="1" applyFill="1" applyAlignment="1">
      <alignment horizontal="right" vertical="center"/>
    </xf>
    <xf numFmtId="49" fontId="0" fillId="2" borderId="0" xfId="0" applyNumberFormat="1" applyFill="1" applyAlignment="1">
      <alignment horizontal="center" vertical="top"/>
    </xf>
    <xf numFmtId="49" fontId="2" fillId="2" borderId="7" xfId="0" applyNumberFormat="1" applyFont="1" applyFill="1" applyBorder="1" applyAlignment="1">
      <alignment horizontal="right" vertical="center" wrapText="1"/>
    </xf>
    <xf numFmtId="49" fontId="0" fillId="2" borderId="0" xfId="0" applyNumberFormat="1" applyFill="1" applyAlignment="1">
      <alignment horizontal="center" vertical="center" wrapText="1"/>
    </xf>
    <xf numFmtId="0" fontId="0" fillId="2" borderId="3" xfId="0" applyFill="1" applyBorder="1" applyAlignment="1">
      <alignment horizontal="justify" vertical="center" wrapText="1"/>
    </xf>
    <xf numFmtId="0" fontId="2" fillId="2" borderId="1" xfId="0" applyFont="1" applyFill="1" applyBorder="1" applyAlignment="1">
      <alignment horizontal="justify" vertical="center" wrapText="1"/>
    </xf>
    <xf numFmtId="0" fontId="0" fillId="2" borderId="0" xfId="0" applyFill="1" applyAlignment="1">
      <alignment horizontal="justify" vertical="center" wrapText="1"/>
    </xf>
    <xf numFmtId="0" fontId="0" fillId="2" borderId="0" xfId="0" applyFill="1" applyAlignment="1">
      <alignment horizontal="justify" vertical="top" wrapText="1"/>
    </xf>
    <xf numFmtId="49"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1" fillId="2" borderId="0" xfId="0" applyNumberFormat="1" applyFont="1" applyFill="1" applyAlignment="1">
      <alignment horizontal="left" vertical="top"/>
    </xf>
    <xf numFmtId="0" fontId="1" fillId="2" borderId="0" xfId="0" applyFont="1" applyFill="1" applyAlignment="1">
      <alignment horizontal="justify" vertical="top" wrapText="1"/>
    </xf>
    <xf numFmtId="0" fontId="1" fillId="2" borderId="0" xfId="0" applyFont="1" applyFill="1" applyAlignment="1">
      <alignment horizontal="right" vertical="top"/>
    </xf>
    <xf numFmtId="49" fontId="1" fillId="2" borderId="0" xfId="0" applyNumberFormat="1" applyFont="1" applyFill="1" applyAlignment="1" applyProtection="1">
      <alignment horizontal="right" vertical="top"/>
      <protection hidden="1"/>
    </xf>
    <xf numFmtId="0" fontId="1" fillId="2" borderId="0" xfId="0" applyFont="1" applyFill="1" applyAlignment="1">
      <alignment horizontal="left" vertical="top" wrapText="1"/>
    </xf>
    <xf numFmtId="49" fontId="0" fillId="2" borderId="0" xfId="0" applyNumberFormat="1" applyFill="1" applyAlignment="1">
      <alignment horizontal="right" vertical="top"/>
    </xf>
    <xf numFmtId="49" fontId="7" fillId="2" borderId="0" xfId="0" applyNumberFormat="1" applyFont="1" applyFill="1" applyAlignment="1">
      <alignment horizontal="left" vertical="top"/>
    </xf>
    <xf numFmtId="0" fontId="7" fillId="2" borderId="0" xfId="0" applyFont="1" applyFill="1" applyAlignment="1">
      <alignment horizontal="left" vertical="top" wrapText="1"/>
    </xf>
    <xf numFmtId="0" fontId="7" fillId="2" borderId="0" xfId="0" applyFont="1" applyFill="1" applyAlignment="1">
      <alignment horizontal="right" vertical="top"/>
    </xf>
    <xf numFmtId="49" fontId="7" fillId="2" borderId="0" xfId="0" applyNumberFormat="1" applyFont="1" applyFill="1" applyAlignment="1">
      <alignment horizontal="right" vertical="top"/>
    </xf>
    <xf numFmtId="0" fontId="7" fillId="2" borderId="0" xfId="0" applyFont="1" applyFill="1" applyAlignment="1">
      <alignment horizontal="justify" vertical="top" wrapText="1"/>
    </xf>
    <xf numFmtId="49" fontId="8" fillId="2" borderId="0" xfId="0" applyNumberFormat="1" applyFont="1" applyFill="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right" vertical="top"/>
    </xf>
    <xf numFmtId="49" fontId="8" fillId="2" borderId="0" xfId="0" applyNumberFormat="1" applyFont="1" applyFill="1" applyAlignment="1">
      <alignment horizontal="right" vertical="top"/>
    </xf>
    <xf numFmtId="0" fontId="8" fillId="2" borderId="0" xfId="0" applyFont="1" applyFill="1" applyAlignment="1">
      <alignment horizontal="justify" vertical="top" wrapText="1"/>
    </xf>
    <xf numFmtId="49" fontId="3" fillId="4" borderId="0" xfId="0" applyNumberFormat="1"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49" fontId="1" fillId="2" borderId="0" xfId="0" applyNumberFormat="1" applyFont="1" applyFill="1" applyAlignment="1">
      <alignment horizontal="right" vertical="top"/>
    </xf>
    <xf numFmtId="164" fontId="0" fillId="2" borderId="0" xfId="0" applyNumberFormat="1" applyFill="1" applyAlignment="1">
      <alignment horizontal="center" vertical="top"/>
    </xf>
    <xf numFmtId="165" fontId="0" fillId="2" borderId="0" xfId="0" applyNumberFormat="1" applyFill="1" applyAlignment="1">
      <alignment horizontal="center" vertical="top"/>
    </xf>
    <xf numFmtId="0" fontId="3" fillId="3"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2" fillId="2" borderId="4"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distributed" vertical="distributed" wrapText="1"/>
    </xf>
    <xf numFmtId="8" fontId="0" fillId="2" borderId="0" xfId="0" applyNumberFormat="1" applyFill="1" applyAlignment="1">
      <alignment horizontal="right" vertical="top"/>
    </xf>
    <xf numFmtId="0" fontId="3" fillId="5" borderId="0" xfId="0" applyFont="1" applyFill="1" applyAlignment="1">
      <alignment horizontal="right" vertical="center" wrapText="1"/>
    </xf>
    <xf numFmtId="0" fontId="3" fillId="5" borderId="0" xfId="0" applyFont="1" applyFill="1" applyAlignment="1">
      <alignment horizontal="right" vertical="center"/>
    </xf>
    <xf numFmtId="49" fontId="3" fillId="5" borderId="0" xfId="0" applyNumberFormat="1" applyFont="1" applyFill="1" applyAlignment="1">
      <alignment horizontal="center" vertical="top"/>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571625"/>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71450"/>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28"/>
  <sheetViews>
    <sheetView tabSelected="1" workbookViewId="0">
      <selection activeCell="A125" sqref="A125:E126"/>
    </sheetView>
  </sheetViews>
  <sheetFormatPr baseColWidth="10" defaultColWidth="9.140625" defaultRowHeight="15" x14ac:dyDescent="0.25"/>
  <cols>
    <col min="1" max="1" width="25.7109375" style="13" customWidth="1"/>
    <col min="2" max="2" width="55.7109375" style="21" customWidth="1"/>
    <col min="3" max="3" width="10.7109375" style="1" customWidth="1"/>
    <col min="4" max="4" width="15.42578125" style="55" customWidth="1"/>
    <col min="5" max="5" width="18.7109375" style="56" customWidth="1"/>
    <col min="6" max="6" width="30.7109375" style="3" customWidth="1"/>
    <col min="7" max="7" width="18.7109375" style="56" customWidth="1"/>
    <col min="8" max="8" width="0.140625" customWidth="1"/>
  </cols>
  <sheetData>
    <row r="1" spans="1:7" x14ac:dyDescent="0.25">
      <c r="A1" s="9"/>
      <c r="B1" s="4" t="s">
        <v>0</v>
      </c>
      <c r="C1" s="58" t="s">
        <v>1</v>
      </c>
      <c r="D1" s="58"/>
      <c r="E1" s="58"/>
      <c r="F1" s="58"/>
      <c r="G1" s="5"/>
    </row>
    <row r="2" spans="1:7" x14ac:dyDescent="0.25">
      <c r="A2" s="10"/>
      <c r="B2" s="6" t="s">
        <v>2</v>
      </c>
      <c r="C2" s="60" t="s">
        <v>3</v>
      </c>
      <c r="D2" s="60"/>
      <c r="E2" s="60"/>
      <c r="F2" s="60"/>
      <c r="G2" s="7"/>
    </row>
    <row r="3" spans="1:7" x14ac:dyDescent="0.25">
      <c r="A3" s="10"/>
      <c r="B3" s="6" t="s">
        <v>4</v>
      </c>
      <c r="C3" s="60"/>
      <c r="D3" s="60"/>
      <c r="E3" s="60"/>
      <c r="F3" s="60"/>
      <c r="G3" s="7"/>
    </row>
    <row r="4" spans="1:7" ht="15.75" customHeight="1" x14ac:dyDescent="0.25">
      <c r="A4" s="10"/>
      <c r="B4" s="18"/>
      <c r="C4" s="60"/>
      <c r="D4" s="60"/>
      <c r="E4" s="60"/>
      <c r="F4" s="60"/>
      <c r="G4" s="7"/>
    </row>
    <row r="5" spans="1:7" x14ac:dyDescent="0.25">
      <c r="A5" s="10"/>
      <c r="B5" s="19" t="s">
        <v>5</v>
      </c>
      <c r="C5" s="61" t="s">
        <v>6</v>
      </c>
      <c r="D5" s="61"/>
      <c r="E5" s="63"/>
      <c r="F5" s="63"/>
      <c r="G5" s="7"/>
    </row>
    <row r="6" spans="1:7" x14ac:dyDescent="0.25">
      <c r="A6" s="10"/>
      <c r="B6" s="67"/>
      <c r="C6" s="27"/>
      <c r="D6" s="14" t="s">
        <v>7</v>
      </c>
      <c r="E6" s="64"/>
      <c r="F6" s="64"/>
      <c r="G6" s="7"/>
    </row>
    <row r="7" spans="1:7" x14ac:dyDescent="0.25">
      <c r="A7" s="10"/>
      <c r="B7" s="67"/>
      <c r="C7" s="62" t="s">
        <v>8</v>
      </c>
      <c r="D7" s="62"/>
      <c r="E7" s="64"/>
      <c r="F7" s="64"/>
      <c r="G7" s="7"/>
    </row>
    <row r="8" spans="1:7" x14ac:dyDescent="0.25">
      <c r="A8" s="10"/>
      <c r="B8" s="67"/>
      <c r="C8" s="62" t="s">
        <v>9</v>
      </c>
      <c r="D8" s="62"/>
      <c r="E8" s="64"/>
      <c r="F8" s="64"/>
      <c r="G8" s="7"/>
    </row>
    <row r="9" spans="1:7" ht="15.75" customHeight="1" x14ac:dyDescent="0.25">
      <c r="A9" s="10"/>
      <c r="B9" s="67"/>
      <c r="C9" s="28"/>
      <c r="D9" s="16"/>
      <c r="E9" s="29"/>
      <c r="F9" s="30"/>
      <c r="G9" s="8"/>
    </row>
    <row r="10" spans="1:7" x14ac:dyDescent="0.25">
      <c r="A10" s="10"/>
      <c r="B10" s="19" t="s">
        <v>10</v>
      </c>
      <c r="C10" s="59" t="s">
        <v>11</v>
      </c>
      <c r="D10" s="59"/>
      <c r="E10" s="59"/>
      <c r="F10" s="59"/>
      <c r="G10" s="5" t="s">
        <v>12</v>
      </c>
    </row>
    <row r="11" spans="1:7" x14ac:dyDescent="0.25">
      <c r="A11" s="10"/>
      <c r="B11" s="31"/>
      <c r="C11" s="65"/>
      <c r="D11" s="65"/>
      <c r="E11" s="65"/>
      <c r="F11" s="65"/>
      <c r="G11" s="33"/>
    </row>
    <row r="12" spans="1:7" ht="15.75" customHeight="1" x14ac:dyDescent="0.25">
      <c r="A12" s="11"/>
      <c r="B12" s="32"/>
      <c r="C12" s="66"/>
      <c r="D12" s="66"/>
      <c r="E12" s="66"/>
      <c r="F12" s="66"/>
      <c r="G12" s="34"/>
    </row>
    <row r="13" spans="1:7" ht="15.75" customHeight="1" x14ac:dyDescent="0.25">
      <c r="A13" s="12"/>
      <c r="B13" s="20"/>
      <c r="C13" s="2"/>
      <c r="D13" s="17"/>
      <c r="E13" s="2"/>
      <c r="F13" s="2"/>
      <c r="G13" s="2"/>
    </row>
    <row r="14" spans="1:7" ht="15.75" customHeight="1" x14ac:dyDescent="0.25">
      <c r="A14" s="57" t="s">
        <v>13</v>
      </c>
      <c r="B14" s="57"/>
      <c r="C14" s="57"/>
      <c r="D14" s="57"/>
      <c r="E14" s="57"/>
      <c r="F14" s="57"/>
      <c r="G14" s="57"/>
    </row>
    <row r="15" spans="1:7" ht="15.75" customHeight="1" x14ac:dyDescent="0.25">
      <c r="A15" s="12"/>
      <c r="B15" s="20"/>
      <c r="C15" s="2"/>
      <c r="D15" s="17"/>
      <c r="E15" s="2"/>
      <c r="F15" s="2"/>
      <c r="G15" s="2"/>
    </row>
    <row r="16" spans="1:7" ht="30.75" customHeight="1" x14ac:dyDescent="0.25">
      <c r="A16" s="22" t="s">
        <v>14</v>
      </c>
      <c r="B16" s="23" t="s">
        <v>15</v>
      </c>
      <c r="C16" s="23" t="s">
        <v>16</v>
      </c>
      <c r="D16" s="24" t="s">
        <v>17</v>
      </c>
      <c r="E16" s="23" t="s">
        <v>18</v>
      </c>
      <c r="F16" s="25" t="s">
        <v>19</v>
      </c>
      <c r="G16" s="26" t="s">
        <v>20</v>
      </c>
    </row>
    <row r="17" spans="1:8" ht="75" x14ac:dyDescent="0.25">
      <c r="A17" s="35" t="s">
        <v>21</v>
      </c>
      <c r="B17" s="36" t="s">
        <v>22</v>
      </c>
      <c r="C17" s="37"/>
      <c r="D17" s="38"/>
      <c r="E17" s="37"/>
      <c r="F17" s="39"/>
      <c r="G17" s="37" t="str">
        <f>TEXT(SUM(G18 + G44 + G58 + G64 + G75 + G82 + G88 + G91), "$ #,##0.00 ;")</f>
        <v xml:space="preserve">$ 0.00 </v>
      </c>
    </row>
    <row r="18" spans="1:8" x14ac:dyDescent="0.25">
      <c r="A18" s="41" t="s">
        <v>23</v>
      </c>
      <c r="B18" s="45" t="s">
        <v>24</v>
      </c>
      <c r="C18" s="43"/>
      <c r="D18" s="44"/>
      <c r="E18" s="43"/>
      <c r="F18" s="42"/>
      <c r="G18" s="43" t="str">
        <f>TEXT(SUM(G19 + G22 + G26 + G31 + G33 + G37), "$ #,##0.00 ;")</f>
        <v xml:space="preserve">$ 0.00 </v>
      </c>
    </row>
    <row r="19" spans="1:8" x14ac:dyDescent="0.25">
      <c r="A19" s="46" t="s">
        <v>25</v>
      </c>
      <c r="B19" s="50" t="s">
        <v>26</v>
      </c>
      <c r="C19" s="48"/>
      <c r="D19" s="49"/>
      <c r="E19" s="48"/>
      <c r="F19" s="47"/>
      <c r="G19" s="48" t="str">
        <f>TEXT(SUM(G20:G21), "$ #,##0.00 ;")</f>
        <v xml:space="preserve">$ 0.00 </v>
      </c>
    </row>
    <row r="20" spans="1:8" ht="105" x14ac:dyDescent="0.25">
      <c r="A20" s="13">
        <v>355005</v>
      </c>
      <c r="B20" s="21" t="s">
        <v>27</v>
      </c>
      <c r="C20" s="1" t="s">
        <v>28</v>
      </c>
      <c r="D20" s="40" t="s">
        <v>134</v>
      </c>
      <c r="E20" s="68">
        <v>0</v>
      </c>
      <c r="F20" s="3" t="s">
        <v>135</v>
      </c>
      <c r="G20" s="68">
        <v>0</v>
      </c>
      <c r="H20">
        <v>373152</v>
      </c>
    </row>
    <row r="21" spans="1:8" ht="180" x14ac:dyDescent="0.25">
      <c r="A21" s="13">
        <v>908892</v>
      </c>
      <c r="B21" s="21" t="s">
        <v>29</v>
      </c>
      <c r="C21" s="1" t="s">
        <v>28</v>
      </c>
      <c r="D21" s="40" t="s">
        <v>136</v>
      </c>
      <c r="E21" s="68">
        <v>0</v>
      </c>
      <c r="F21" s="3" t="s">
        <v>135</v>
      </c>
      <c r="G21" s="68">
        <v>0</v>
      </c>
      <c r="H21">
        <v>373153</v>
      </c>
    </row>
    <row r="22" spans="1:8" x14ac:dyDescent="0.25">
      <c r="A22" s="46" t="s">
        <v>30</v>
      </c>
      <c r="B22" s="50" t="s">
        <v>31</v>
      </c>
      <c r="C22" s="48"/>
      <c r="D22" s="49"/>
      <c r="E22" s="48"/>
      <c r="F22" s="47"/>
      <c r="G22" s="48" t="str">
        <f>TEXT(SUM(G23:G25), "$ #,##0.00 ;")</f>
        <v xml:space="preserve">$ 0.00 </v>
      </c>
    </row>
    <row r="23" spans="1:8" ht="180" x14ac:dyDescent="0.25">
      <c r="A23" s="13">
        <v>393804</v>
      </c>
      <c r="B23" s="21" t="s">
        <v>32</v>
      </c>
      <c r="C23" s="1" t="s">
        <v>28</v>
      </c>
      <c r="D23" s="40" t="s">
        <v>137</v>
      </c>
      <c r="E23" s="68">
        <v>0</v>
      </c>
      <c r="F23" s="3" t="s">
        <v>135</v>
      </c>
      <c r="G23" s="68">
        <v>0</v>
      </c>
      <c r="H23">
        <v>373154</v>
      </c>
    </row>
    <row r="24" spans="1:8" ht="165" x14ac:dyDescent="0.25">
      <c r="A24" s="13">
        <v>968005</v>
      </c>
      <c r="B24" s="21" t="s">
        <v>33</v>
      </c>
      <c r="C24" s="1" t="s">
        <v>28</v>
      </c>
      <c r="D24" s="40" t="s">
        <v>34</v>
      </c>
      <c r="E24" s="68">
        <v>0</v>
      </c>
      <c r="F24" s="3" t="s">
        <v>135</v>
      </c>
      <c r="G24" s="68">
        <v>0</v>
      </c>
      <c r="H24">
        <v>373155</v>
      </c>
    </row>
    <row r="25" spans="1:8" ht="210" x14ac:dyDescent="0.25">
      <c r="A25" s="13">
        <v>968008</v>
      </c>
      <c r="B25" s="21" t="s">
        <v>35</v>
      </c>
      <c r="C25" s="1" t="s">
        <v>28</v>
      </c>
      <c r="D25" s="40" t="s">
        <v>138</v>
      </c>
      <c r="E25" s="68">
        <v>0</v>
      </c>
      <c r="F25" s="3" t="s">
        <v>135</v>
      </c>
      <c r="G25" s="68">
        <v>0</v>
      </c>
      <c r="H25">
        <v>373156</v>
      </c>
    </row>
    <row r="26" spans="1:8" x14ac:dyDescent="0.25">
      <c r="A26" s="46" t="s">
        <v>36</v>
      </c>
      <c r="B26" s="50" t="s">
        <v>37</v>
      </c>
      <c r="C26" s="48"/>
      <c r="D26" s="49"/>
      <c r="E26" s="48"/>
      <c r="F26" s="47"/>
      <c r="G26" s="48" t="str">
        <f>TEXT(SUM(G27:G30), "$ #,##0.00 ;")</f>
        <v xml:space="preserve">$ 0.00 </v>
      </c>
    </row>
    <row r="27" spans="1:8" ht="105" x14ac:dyDescent="0.25">
      <c r="A27" s="13">
        <v>412006</v>
      </c>
      <c r="B27" s="21" t="s">
        <v>38</v>
      </c>
      <c r="C27" s="1" t="s">
        <v>39</v>
      </c>
      <c r="D27" s="40" t="s">
        <v>40</v>
      </c>
      <c r="E27" s="68">
        <v>0</v>
      </c>
      <c r="F27" s="3" t="s">
        <v>135</v>
      </c>
      <c r="G27" s="68">
        <v>0</v>
      </c>
      <c r="H27">
        <v>373157</v>
      </c>
    </row>
    <row r="28" spans="1:8" ht="75" x14ac:dyDescent="0.25">
      <c r="A28" s="13">
        <v>424047</v>
      </c>
      <c r="B28" s="21" t="s">
        <v>41</v>
      </c>
      <c r="C28" s="1" t="s">
        <v>42</v>
      </c>
      <c r="D28" s="40" t="s">
        <v>139</v>
      </c>
      <c r="E28" s="68">
        <v>0</v>
      </c>
      <c r="F28" s="3" t="s">
        <v>135</v>
      </c>
      <c r="G28" s="68">
        <v>0</v>
      </c>
      <c r="H28">
        <v>373158</v>
      </c>
    </row>
    <row r="29" spans="1:8" ht="45" x14ac:dyDescent="0.25">
      <c r="A29" s="13">
        <v>424322</v>
      </c>
      <c r="B29" s="21" t="s">
        <v>43</v>
      </c>
      <c r="C29" s="1" t="s">
        <v>42</v>
      </c>
      <c r="D29" s="40" t="s">
        <v>140</v>
      </c>
      <c r="E29" s="68">
        <v>0</v>
      </c>
      <c r="F29" s="3" t="s">
        <v>135</v>
      </c>
      <c r="G29" s="68">
        <v>0</v>
      </c>
      <c r="H29">
        <v>373159</v>
      </c>
    </row>
    <row r="30" spans="1:8" ht="60" x14ac:dyDescent="0.25">
      <c r="A30" s="13">
        <v>970312</v>
      </c>
      <c r="B30" s="21" t="s">
        <v>44</v>
      </c>
      <c r="C30" s="1" t="s">
        <v>42</v>
      </c>
      <c r="D30" s="40" t="s">
        <v>139</v>
      </c>
      <c r="E30" s="68">
        <v>0</v>
      </c>
      <c r="F30" s="3" t="s">
        <v>135</v>
      </c>
      <c r="G30" s="68">
        <v>0</v>
      </c>
      <c r="H30">
        <v>373160</v>
      </c>
    </row>
    <row r="31" spans="1:8" x14ac:dyDescent="0.25">
      <c r="A31" s="46" t="s">
        <v>45</v>
      </c>
      <c r="B31" s="50" t="s">
        <v>46</v>
      </c>
      <c r="C31" s="48"/>
      <c r="D31" s="49"/>
      <c r="E31" s="48"/>
      <c r="F31" s="47"/>
      <c r="G31" s="48" t="str">
        <f>TEXT(SUM(G32:G32), "$ #,##0.00 ;")</f>
        <v xml:space="preserve">$ 0.00 </v>
      </c>
    </row>
    <row r="32" spans="1:8" ht="75" x14ac:dyDescent="0.25">
      <c r="A32" s="13">
        <v>426522</v>
      </c>
      <c r="B32" s="21" t="s">
        <v>47</v>
      </c>
      <c r="C32" s="1" t="s">
        <v>42</v>
      </c>
      <c r="D32" s="40" t="s">
        <v>141</v>
      </c>
      <c r="E32" s="68">
        <v>0</v>
      </c>
      <c r="F32" s="3" t="s">
        <v>135</v>
      </c>
      <c r="G32" s="68">
        <v>0</v>
      </c>
      <c r="H32">
        <v>373161</v>
      </c>
    </row>
    <row r="33" spans="1:8" x14ac:dyDescent="0.25">
      <c r="A33" s="46" t="s">
        <v>48</v>
      </c>
      <c r="B33" s="50" t="s">
        <v>49</v>
      </c>
      <c r="C33" s="48"/>
      <c r="D33" s="49"/>
      <c r="E33" s="48"/>
      <c r="F33" s="47"/>
      <c r="G33" s="48" t="str">
        <f>TEXT(SUM(G34:G36), "$ #,##0.00 ;")</f>
        <v xml:space="preserve">$ 0.00 </v>
      </c>
    </row>
    <row r="34" spans="1:8" ht="105" x14ac:dyDescent="0.25">
      <c r="A34" s="13">
        <v>572015</v>
      </c>
      <c r="B34" s="21" t="s">
        <v>50</v>
      </c>
      <c r="C34" s="1" t="s">
        <v>51</v>
      </c>
      <c r="D34" s="40" t="s">
        <v>142</v>
      </c>
      <c r="E34" s="68">
        <v>0</v>
      </c>
      <c r="F34" s="3" t="s">
        <v>135</v>
      </c>
      <c r="G34" s="68">
        <v>0</v>
      </c>
      <c r="H34">
        <v>373162</v>
      </c>
    </row>
    <row r="35" spans="1:8" ht="165" x14ac:dyDescent="0.25">
      <c r="A35" s="13">
        <v>579030</v>
      </c>
      <c r="B35" s="21" t="s">
        <v>52</v>
      </c>
      <c r="C35" s="1" t="s">
        <v>42</v>
      </c>
      <c r="D35" s="40" t="s">
        <v>142</v>
      </c>
      <c r="E35" s="68">
        <v>0</v>
      </c>
      <c r="F35" s="3" t="s">
        <v>135</v>
      </c>
      <c r="G35" s="68">
        <v>0</v>
      </c>
      <c r="H35">
        <v>373163</v>
      </c>
    </row>
    <row r="36" spans="1:8" ht="345" x14ac:dyDescent="0.25">
      <c r="A36" s="13">
        <v>593479</v>
      </c>
      <c r="B36" s="21" t="s">
        <v>53</v>
      </c>
      <c r="C36" s="1" t="s">
        <v>42</v>
      </c>
      <c r="D36" s="40" t="s">
        <v>142</v>
      </c>
      <c r="E36" s="68">
        <v>0</v>
      </c>
      <c r="F36" s="3" t="s">
        <v>135</v>
      </c>
      <c r="G36" s="68">
        <v>0</v>
      </c>
      <c r="H36">
        <v>373164</v>
      </c>
    </row>
    <row r="37" spans="1:8" x14ac:dyDescent="0.25">
      <c r="A37" s="46" t="s">
        <v>54</v>
      </c>
      <c r="B37" s="50" t="s">
        <v>55</v>
      </c>
      <c r="C37" s="48"/>
      <c r="D37" s="49"/>
      <c r="E37" s="48"/>
      <c r="F37" s="47"/>
      <c r="G37" s="48" t="str">
        <f>TEXT(SUM(G38:G43), "$ #,##0.00 ;")</f>
        <v xml:space="preserve">$ 0.00 </v>
      </c>
    </row>
    <row r="38" spans="1:8" ht="75" x14ac:dyDescent="0.25">
      <c r="A38" s="13">
        <v>385302</v>
      </c>
      <c r="B38" s="21" t="s">
        <v>56</v>
      </c>
      <c r="C38" s="1" t="s">
        <v>42</v>
      </c>
      <c r="D38" s="40" t="s">
        <v>142</v>
      </c>
      <c r="E38" s="68">
        <v>0</v>
      </c>
      <c r="F38" s="3" t="s">
        <v>135</v>
      </c>
      <c r="G38" s="68">
        <v>0</v>
      </c>
      <c r="H38">
        <v>373165</v>
      </c>
    </row>
    <row r="39" spans="1:8" ht="75" x14ac:dyDescent="0.25">
      <c r="A39" s="13">
        <v>385312</v>
      </c>
      <c r="B39" s="21" t="s">
        <v>57</v>
      </c>
      <c r="C39" s="1" t="s">
        <v>42</v>
      </c>
      <c r="D39" s="40" t="s">
        <v>143</v>
      </c>
      <c r="E39" s="68">
        <v>0</v>
      </c>
      <c r="F39" s="3" t="s">
        <v>135</v>
      </c>
      <c r="G39" s="68">
        <v>0</v>
      </c>
      <c r="H39">
        <v>373166</v>
      </c>
    </row>
    <row r="40" spans="1:8" ht="75" x14ac:dyDescent="0.25">
      <c r="A40" s="13">
        <v>571115</v>
      </c>
      <c r="B40" s="21" t="s">
        <v>58</v>
      </c>
      <c r="C40" s="1" t="s">
        <v>51</v>
      </c>
      <c r="D40" s="40" t="s">
        <v>140</v>
      </c>
      <c r="E40" s="68">
        <v>0</v>
      </c>
      <c r="F40" s="3" t="s">
        <v>135</v>
      </c>
      <c r="G40" s="68">
        <v>0</v>
      </c>
      <c r="H40">
        <v>373167</v>
      </c>
    </row>
    <row r="41" spans="1:8" ht="75" x14ac:dyDescent="0.25">
      <c r="A41" s="13">
        <v>964066</v>
      </c>
      <c r="B41" s="21" t="s">
        <v>59</v>
      </c>
      <c r="C41" s="1" t="s">
        <v>42</v>
      </c>
      <c r="D41" s="40" t="s">
        <v>139</v>
      </c>
      <c r="E41" s="68">
        <v>0</v>
      </c>
      <c r="F41" s="3" t="s">
        <v>135</v>
      </c>
      <c r="G41" s="68">
        <v>0</v>
      </c>
      <c r="H41">
        <v>373168</v>
      </c>
    </row>
    <row r="42" spans="1:8" ht="45" x14ac:dyDescent="0.25">
      <c r="A42" s="13">
        <v>964190</v>
      </c>
      <c r="B42" s="21" t="s">
        <v>60</v>
      </c>
      <c r="C42" s="1" t="s">
        <v>42</v>
      </c>
      <c r="D42" s="40" t="s">
        <v>144</v>
      </c>
      <c r="E42" s="68">
        <v>0</v>
      </c>
      <c r="F42" s="3" t="s">
        <v>135</v>
      </c>
      <c r="G42" s="68">
        <v>0</v>
      </c>
      <c r="H42">
        <v>373169</v>
      </c>
    </row>
    <row r="43" spans="1:8" ht="45" x14ac:dyDescent="0.25">
      <c r="A43" s="13">
        <v>964191</v>
      </c>
      <c r="B43" s="21" t="s">
        <v>61</v>
      </c>
      <c r="C43" s="1" t="s">
        <v>42</v>
      </c>
      <c r="D43" s="40" t="s">
        <v>145</v>
      </c>
      <c r="E43" s="68">
        <v>0</v>
      </c>
      <c r="F43" s="3" t="s">
        <v>135</v>
      </c>
      <c r="G43" s="68">
        <v>0</v>
      </c>
      <c r="H43">
        <v>373170</v>
      </c>
    </row>
    <row r="44" spans="1:8" x14ac:dyDescent="0.25">
      <c r="A44" s="41" t="s">
        <v>62</v>
      </c>
      <c r="B44" s="45" t="s">
        <v>63</v>
      </c>
      <c r="C44" s="43"/>
      <c r="D44" s="44"/>
      <c r="E44" s="43"/>
      <c r="F44" s="42"/>
      <c r="G44" s="43" t="str">
        <f>TEXT(SUM(G45 + G48 + G52 + G55), "$ #,##0.00 ;")</f>
        <v xml:space="preserve">$ 0.00 </v>
      </c>
    </row>
    <row r="45" spans="1:8" x14ac:dyDescent="0.25">
      <c r="A45" s="46" t="s">
        <v>64</v>
      </c>
      <c r="B45" s="50" t="s">
        <v>65</v>
      </c>
      <c r="C45" s="48"/>
      <c r="D45" s="49"/>
      <c r="E45" s="48"/>
      <c r="F45" s="47"/>
      <c r="G45" s="48" t="str">
        <f>TEXT(SUM(G46:G47), "$ #,##0.00 ;")</f>
        <v xml:space="preserve">$ 0.00 </v>
      </c>
    </row>
    <row r="46" spans="1:8" ht="75" x14ac:dyDescent="0.25">
      <c r="A46" s="13">
        <v>140663</v>
      </c>
      <c r="B46" s="21" t="s">
        <v>66</v>
      </c>
      <c r="C46" s="1" t="s">
        <v>28</v>
      </c>
      <c r="D46" s="40" t="s">
        <v>146</v>
      </c>
      <c r="E46" s="68">
        <v>0</v>
      </c>
      <c r="F46" s="3" t="s">
        <v>135</v>
      </c>
      <c r="G46" s="68">
        <v>0</v>
      </c>
      <c r="H46">
        <v>373171</v>
      </c>
    </row>
    <row r="47" spans="1:8" ht="75" x14ac:dyDescent="0.25">
      <c r="A47" s="13">
        <v>917495</v>
      </c>
      <c r="B47" s="21" t="s">
        <v>67</v>
      </c>
      <c r="C47" s="1" t="s">
        <v>28</v>
      </c>
      <c r="D47" s="40" t="s">
        <v>147</v>
      </c>
      <c r="E47" s="68">
        <v>0</v>
      </c>
      <c r="F47" s="3" t="s">
        <v>135</v>
      </c>
      <c r="G47" s="68">
        <v>0</v>
      </c>
      <c r="H47">
        <v>373172</v>
      </c>
    </row>
    <row r="48" spans="1:8" x14ac:dyDescent="0.25">
      <c r="A48" s="46" t="s">
        <v>68</v>
      </c>
      <c r="B48" s="50" t="s">
        <v>69</v>
      </c>
      <c r="C48" s="48"/>
      <c r="D48" s="49"/>
      <c r="E48" s="48"/>
      <c r="F48" s="47"/>
      <c r="G48" s="48" t="str">
        <f>TEXT(SUM(G49:G51), "$ #,##0.00 ;")</f>
        <v xml:space="preserve">$ 0.00 </v>
      </c>
    </row>
    <row r="49" spans="1:8" ht="60" x14ac:dyDescent="0.25">
      <c r="A49" s="13">
        <v>150020</v>
      </c>
      <c r="B49" s="21" t="s">
        <v>70</v>
      </c>
      <c r="C49" s="1" t="s">
        <v>28</v>
      </c>
      <c r="D49" s="40" t="s">
        <v>148</v>
      </c>
      <c r="E49" s="68">
        <v>0</v>
      </c>
      <c r="F49" s="3" t="s">
        <v>135</v>
      </c>
      <c r="G49" s="68">
        <v>0</v>
      </c>
      <c r="H49">
        <v>373173</v>
      </c>
    </row>
    <row r="50" spans="1:8" ht="75" x14ac:dyDescent="0.25">
      <c r="A50" s="13">
        <v>152002</v>
      </c>
      <c r="B50" s="21" t="s">
        <v>71</v>
      </c>
      <c r="C50" s="1" t="s">
        <v>72</v>
      </c>
      <c r="D50" s="40" t="s">
        <v>149</v>
      </c>
      <c r="E50" s="68">
        <v>0</v>
      </c>
      <c r="F50" s="3" t="s">
        <v>135</v>
      </c>
      <c r="G50" s="68">
        <v>0</v>
      </c>
      <c r="H50">
        <v>373174</v>
      </c>
    </row>
    <row r="51" spans="1:8" ht="75" x14ac:dyDescent="0.25">
      <c r="A51" s="13">
        <v>152102</v>
      </c>
      <c r="B51" s="21" t="s">
        <v>73</v>
      </c>
      <c r="C51" s="1" t="s">
        <v>72</v>
      </c>
      <c r="D51" s="40" t="s">
        <v>149</v>
      </c>
      <c r="E51" s="68">
        <v>0</v>
      </c>
      <c r="F51" s="3" t="s">
        <v>135</v>
      </c>
      <c r="G51" s="68">
        <v>0</v>
      </c>
      <c r="H51">
        <v>373175</v>
      </c>
    </row>
    <row r="52" spans="1:8" x14ac:dyDescent="0.25">
      <c r="A52" s="46" t="s">
        <v>74</v>
      </c>
      <c r="B52" s="50" t="s">
        <v>75</v>
      </c>
      <c r="C52" s="48"/>
      <c r="D52" s="49"/>
      <c r="E52" s="48"/>
      <c r="F52" s="47"/>
      <c r="G52" s="48" t="str">
        <f>TEXT(SUM(G53:G54), "$ #,##0.00 ;")</f>
        <v xml:space="preserve">$ 0.00 </v>
      </c>
    </row>
    <row r="53" spans="1:8" ht="135" x14ac:dyDescent="0.25">
      <c r="A53" s="13">
        <v>180102</v>
      </c>
      <c r="B53" s="21" t="s">
        <v>76</v>
      </c>
      <c r="C53" s="1" t="s">
        <v>72</v>
      </c>
      <c r="D53" s="40" t="s">
        <v>150</v>
      </c>
      <c r="E53" s="68">
        <v>0</v>
      </c>
      <c r="F53" s="3" t="s">
        <v>135</v>
      </c>
      <c r="G53" s="68">
        <v>0</v>
      </c>
      <c r="H53">
        <v>373176</v>
      </c>
    </row>
    <row r="54" spans="1:8" ht="90" x14ac:dyDescent="0.25">
      <c r="A54" s="13">
        <v>190042</v>
      </c>
      <c r="B54" s="21" t="s">
        <v>77</v>
      </c>
      <c r="C54" s="1" t="s">
        <v>28</v>
      </c>
      <c r="D54" s="40" t="s">
        <v>151</v>
      </c>
      <c r="E54" s="68">
        <v>0</v>
      </c>
      <c r="F54" s="3" t="s">
        <v>135</v>
      </c>
      <c r="G54" s="68">
        <v>0</v>
      </c>
      <c r="H54">
        <v>373177</v>
      </c>
    </row>
    <row r="55" spans="1:8" x14ac:dyDescent="0.25">
      <c r="A55" s="46" t="s">
        <v>78</v>
      </c>
      <c r="B55" s="50" t="s">
        <v>79</v>
      </c>
      <c r="C55" s="48"/>
      <c r="D55" s="49"/>
      <c r="E55" s="48"/>
      <c r="F55" s="47"/>
      <c r="G55" s="48" t="str">
        <f>TEXT(SUM(G56:G57), "$ #,##0.00 ;")</f>
        <v xml:space="preserve">$ 0.00 </v>
      </c>
    </row>
    <row r="56" spans="1:8" ht="135" x14ac:dyDescent="0.25">
      <c r="A56" s="13">
        <v>373022</v>
      </c>
      <c r="B56" s="21" t="s">
        <v>80</v>
      </c>
      <c r="C56" s="1" t="s">
        <v>28</v>
      </c>
      <c r="D56" s="40" t="s">
        <v>152</v>
      </c>
      <c r="E56" s="68">
        <v>0</v>
      </c>
      <c r="F56" s="3" t="s">
        <v>135</v>
      </c>
      <c r="G56" s="68">
        <v>0</v>
      </c>
      <c r="H56">
        <v>373178</v>
      </c>
    </row>
    <row r="57" spans="1:8" ht="60" x14ac:dyDescent="0.25">
      <c r="A57" s="13">
        <v>373780</v>
      </c>
      <c r="B57" s="21" t="s">
        <v>81</v>
      </c>
      <c r="C57" s="1" t="s">
        <v>28</v>
      </c>
      <c r="D57" s="40" t="s">
        <v>152</v>
      </c>
      <c r="E57" s="68">
        <v>0</v>
      </c>
      <c r="F57" s="3" t="s">
        <v>135</v>
      </c>
      <c r="G57" s="68">
        <v>0</v>
      </c>
      <c r="H57">
        <v>373179</v>
      </c>
    </row>
    <row r="58" spans="1:8" x14ac:dyDescent="0.25">
      <c r="A58" s="41">
        <v>34</v>
      </c>
      <c r="B58" s="45" t="s">
        <v>82</v>
      </c>
      <c r="C58" s="43"/>
      <c r="D58" s="44"/>
      <c r="E58" s="43"/>
      <c r="F58" s="42"/>
      <c r="G58" s="43" t="str">
        <f>TEXT(SUM(G59 + G61), "$ #,##0.00 ;")</f>
        <v xml:space="preserve">$ 0.00 </v>
      </c>
    </row>
    <row r="59" spans="1:8" x14ac:dyDescent="0.25">
      <c r="A59" s="46" t="s">
        <v>83</v>
      </c>
      <c r="B59" s="50" t="s">
        <v>84</v>
      </c>
      <c r="C59" s="48"/>
      <c r="D59" s="49"/>
      <c r="E59" s="48"/>
      <c r="F59" s="47"/>
      <c r="G59" s="48" t="str">
        <f>TEXT(SUM(G60:G60), "$ #,##0.00 ;")</f>
        <v xml:space="preserve">$ 0.00 </v>
      </c>
    </row>
    <row r="60" spans="1:8" ht="60" x14ac:dyDescent="0.25">
      <c r="A60" s="13">
        <v>928537</v>
      </c>
      <c r="B60" s="21" t="s">
        <v>85</v>
      </c>
      <c r="C60" s="1" t="s">
        <v>42</v>
      </c>
      <c r="D60" s="40" t="s">
        <v>142</v>
      </c>
      <c r="E60" s="68">
        <v>0</v>
      </c>
      <c r="F60" s="3" t="s">
        <v>135</v>
      </c>
      <c r="G60" s="68">
        <v>0</v>
      </c>
      <c r="H60">
        <v>373180</v>
      </c>
    </row>
    <row r="61" spans="1:8" x14ac:dyDescent="0.25">
      <c r="A61" s="46" t="s">
        <v>86</v>
      </c>
      <c r="B61" s="50" t="s">
        <v>49</v>
      </c>
      <c r="C61" s="48"/>
      <c r="D61" s="49"/>
      <c r="E61" s="48"/>
      <c r="F61" s="47"/>
      <c r="G61" s="48" t="str">
        <f>TEXT(SUM(G62:G63), "$ #,##0.00 ;")</f>
        <v xml:space="preserve">$ 0.00 </v>
      </c>
    </row>
    <row r="62" spans="1:8" ht="120" x14ac:dyDescent="0.25">
      <c r="A62" s="13">
        <v>589313</v>
      </c>
      <c r="B62" s="21" t="s">
        <v>87</v>
      </c>
      <c r="C62" s="1" t="s">
        <v>88</v>
      </c>
      <c r="D62" s="40" t="s">
        <v>153</v>
      </c>
      <c r="E62" s="68">
        <v>0</v>
      </c>
      <c r="F62" s="3" t="s">
        <v>135</v>
      </c>
      <c r="G62" s="68">
        <v>0</v>
      </c>
      <c r="H62">
        <v>373191</v>
      </c>
    </row>
    <row r="63" spans="1:8" ht="120" x14ac:dyDescent="0.25">
      <c r="A63" s="13">
        <v>589317</v>
      </c>
      <c r="B63" s="21" t="s">
        <v>89</v>
      </c>
      <c r="C63" s="1" t="s">
        <v>88</v>
      </c>
      <c r="D63" s="40" t="s">
        <v>154</v>
      </c>
      <c r="E63" s="68">
        <v>0</v>
      </c>
      <c r="F63" s="3" t="s">
        <v>135</v>
      </c>
      <c r="G63" s="68">
        <v>0</v>
      </c>
      <c r="H63">
        <v>373192</v>
      </c>
    </row>
    <row r="64" spans="1:8" x14ac:dyDescent="0.25">
      <c r="A64" s="41" t="s">
        <v>90</v>
      </c>
      <c r="B64" s="45" t="s">
        <v>91</v>
      </c>
      <c r="C64" s="43"/>
      <c r="D64" s="44"/>
      <c r="E64" s="43"/>
      <c r="F64" s="42"/>
      <c r="G64" s="43" t="str">
        <f>TEXT((G65), "$ #,##0.00 ;")</f>
        <v xml:space="preserve">$ 0.00 </v>
      </c>
    </row>
    <row r="65" spans="1:8" x14ac:dyDescent="0.25">
      <c r="A65" s="46" t="s">
        <v>92</v>
      </c>
      <c r="B65" s="50" t="s">
        <v>93</v>
      </c>
      <c r="C65" s="48"/>
      <c r="D65" s="49"/>
      <c r="E65" s="48"/>
      <c r="F65" s="47"/>
      <c r="G65" s="48" t="str">
        <f>TEXT(SUM(G66:G74), "$ #,##0.00 ;")</f>
        <v xml:space="preserve">$ 0.00 </v>
      </c>
    </row>
    <row r="66" spans="1:8" ht="75" x14ac:dyDescent="0.25">
      <c r="A66" s="13">
        <v>518232</v>
      </c>
      <c r="B66" s="21" t="s">
        <v>94</v>
      </c>
      <c r="C66" s="1" t="s">
        <v>88</v>
      </c>
      <c r="D66" s="40" t="s">
        <v>154</v>
      </c>
      <c r="E66" s="68">
        <v>0</v>
      </c>
      <c r="F66" s="3" t="s">
        <v>135</v>
      </c>
      <c r="G66" s="68">
        <v>0</v>
      </c>
      <c r="H66">
        <v>373182</v>
      </c>
    </row>
    <row r="67" spans="1:8" ht="75" x14ac:dyDescent="0.25">
      <c r="A67" s="13">
        <v>518234</v>
      </c>
      <c r="B67" s="21" t="s">
        <v>95</v>
      </c>
      <c r="C67" s="1" t="s">
        <v>42</v>
      </c>
      <c r="D67" s="40" t="s">
        <v>143</v>
      </c>
      <c r="E67" s="68">
        <v>0</v>
      </c>
      <c r="F67" s="3" t="s">
        <v>135</v>
      </c>
      <c r="G67" s="68">
        <v>0</v>
      </c>
      <c r="H67">
        <v>373183</v>
      </c>
    </row>
    <row r="68" spans="1:8" ht="75" x14ac:dyDescent="0.25">
      <c r="A68" s="13">
        <v>518236</v>
      </c>
      <c r="B68" s="21" t="s">
        <v>96</v>
      </c>
      <c r="C68" s="1" t="s">
        <v>42</v>
      </c>
      <c r="D68" s="40" t="s">
        <v>143</v>
      </c>
      <c r="E68" s="68">
        <v>0</v>
      </c>
      <c r="F68" s="3" t="s">
        <v>135</v>
      </c>
      <c r="G68" s="68">
        <v>0</v>
      </c>
      <c r="H68">
        <v>373184</v>
      </c>
    </row>
    <row r="69" spans="1:8" ht="120" x14ac:dyDescent="0.25">
      <c r="A69" s="13">
        <v>536008</v>
      </c>
      <c r="B69" s="21" t="s">
        <v>97</v>
      </c>
      <c r="C69" s="1" t="s">
        <v>88</v>
      </c>
      <c r="D69" s="40" t="s">
        <v>155</v>
      </c>
      <c r="E69" s="68">
        <v>0</v>
      </c>
      <c r="F69" s="3" t="s">
        <v>135</v>
      </c>
      <c r="G69" s="68">
        <v>0</v>
      </c>
      <c r="H69">
        <v>373185</v>
      </c>
    </row>
    <row r="70" spans="1:8" ht="120" x14ac:dyDescent="0.25">
      <c r="A70" s="13">
        <v>536010</v>
      </c>
      <c r="B70" s="21" t="s">
        <v>98</v>
      </c>
      <c r="C70" s="1" t="s">
        <v>88</v>
      </c>
      <c r="D70" s="40" t="s">
        <v>156</v>
      </c>
      <c r="E70" s="68">
        <v>0</v>
      </c>
      <c r="F70" s="3" t="s">
        <v>135</v>
      </c>
      <c r="G70" s="68">
        <v>0</v>
      </c>
      <c r="H70">
        <v>373186</v>
      </c>
    </row>
    <row r="71" spans="1:8" ht="75" x14ac:dyDescent="0.25">
      <c r="A71" s="13">
        <v>536106</v>
      </c>
      <c r="B71" s="21" t="s">
        <v>99</v>
      </c>
      <c r="C71" s="1" t="s">
        <v>88</v>
      </c>
      <c r="D71" s="40" t="s">
        <v>154</v>
      </c>
      <c r="E71" s="68">
        <v>0</v>
      </c>
      <c r="F71" s="3" t="s">
        <v>135</v>
      </c>
      <c r="G71" s="68">
        <v>0</v>
      </c>
      <c r="H71">
        <v>373187</v>
      </c>
    </row>
    <row r="72" spans="1:8" ht="60" x14ac:dyDescent="0.25">
      <c r="A72" s="13">
        <v>540036</v>
      </c>
      <c r="B72" s="21" t="s">
        <v>100</v>
      </c>
      <c r="C72" s="1" t="s">
        <v>42</v>
      </c>
      <c r="D72" s="40" t="s">
        <v>142</v>
      </c>
      <c r="E72" s="68">
        <v>0</v>
      </c>
      <c r="F72" s="3" t="s">
        <v>135</v>
      </c>
      <c r="G72" s="68">
        <v>0</v>
      </c>
      <c r="H72">
        <v>373188</v>
      </c>
    </row>
    <row r="73" spans="1:8" ht="60" x14ac:dyDescent="0.25">
      <c r="A73" s="13">
        <v>543900</v>
      </c>
      <c r="B73" s="21" t="s">
        <v>101</v>
      </c>
      <c r="C73" s="1" t="s">
        <v>42</v>
      </c>
      <c r="D73" s="40" t="s">
        <v>142</v>
      </c>
      <c r="E73" s="68">
        <v>0</v>
      </c>
      <c r="F73" s="3" t="s">
        <v>135</v>
      </c>
      <c r="G73" s="68">
        <v>0</v>
      </c>
      <c r="H73">
        <v>373189</v>
      </c>
    </row>
    <row r="74" spans="1:8" ht="60" x14ac:dyDescent="0.25">
      <c r="A74" s="13">
        <v>543901</v>
      </c>
      <c r="B74" s="21" t="s">
        <v>102</v>
      </c>
      <c r="C74" s="1" t="s">
        <v>42</v>
      </c>
      <c r="D74" s="40" t="s">
        <v>143</v>
      </c>
      <c r="E74" s="68">
        <v>0</v>
      </c>
      <c r="F74" s="3" t="s">
        <v>135</v>
      </c>
      <c r="G74" s="68">
        <v>0</v>
      </c>
      <c r="H74">
        <v>373190</v>
      </c>
    </row>
    <row r="75" spans="1:8" x14ac:dyDescent="0.25">
      <c r="A75" s="41" t="s">
        <v>103</v>
      </c>
      <c r="B75" s="45" t="s">
        <v>104</v>
      </c>
      <c r="C75" s="43"/>
      <c r="D75" s="44"/>
      <c r="E75" s="43"/>
      <c r="F75" s="42"/>
      <c r="G75" s="43" t="str">
        <f>TEXT(SUM(G76 + G78 + G80), "$ #,##0.00 ;")</f>
        <v xml:space="preserve">$ 0.00 </v>
      </c>
    </row>
    <row r="76" spans="1:8" x14ac:dyDescent="0.25">
      <c r="A76" s="46" t="s">
        <v>105</v>
      </c>
      <c r="B76" s="50" t="s">
        <v>49</v>
      </c>
      <c r="C76" s="48"/>
      <c r="D76" s="49"/>
      <c r="E76" s="48"/>
      <c r="F76" s="47"/>
      <c r="G76" s="48" t="str">
        <f>TEXT(SUM(G77:G77), "$ #,##0.00 ;")</f>
        <v xml:space="preserve">$ 0.00 </v>
      </c>
    </row>
    <row r="77" spans="1:8" ht="90" x14ac:dyDescent="0.25">
      <c r="A77" s="13">
        <v>591325</v>
      </c>
      <c r="B77" s="21" t="s">
        <v>106</v>
      </c>
      <c r="C77" s="1" t="s">
        <v>42</v>
      </c>
      <c r="D77" s="40" t="s">
        <v>139</v>
      </c>
      <c r="E77" s="68">
        <v>0</v>
      </c>
      <c r="F77" s="3" t="s">
        <v>135</v>
      </c>
      <c r="G77" s="68">
        <v>0</v>
      </c>
      <c r="H77">
        <v>373193</v>
      </c>
    </row>
    <row r="78" spans="1:8" x14ac:dyDescent="0.25">
      <c r="A78" s="46" t="s">
        <v>107</v>
      </c>
      <c r="B78" s="50" t="s">
        <v>108</v>
      </c>
      <c r="C78" s="48"/>
      <c r="D78" s="49"/>
      <c r="E78" s="48"/>
      <c r="F78" s="47"/>
      <c r="G78" s="48" t="str">
        <f>TEXT(SUM(G79:G79), "$ #,##0.00 ;")</f>
        <v xml:space="preserve">$ 0.00 </v>
      </c>
    </row>
    <row r="79" spans="1:8" ht="195" x14ac:dyDescent="0.25">
      <c r="A79" s="13">
        <v>596006</v>
      </c>
      <c r="B79" s="21" t="s">
        <v>109</v>
      </c>
      <c r="C79" s="1" t="s">
        <v>42</v>
      </c>
      <c r="D79" s="40" t="s">
        <v>139</v>
      </c>
      <c r="E79" s="68">
        <v>0</v>
      </c>
      <c r="F79" s="3" t="s">
        <v>135</v>
      </c>
      <c r="G79" s="68">
        <v>0</v>
      </c>
      <c r="H79">
        <v>373197</v>
      </c>
    </row>
    <row r="80" spans="1:8" x14ac:dyDescent="0.25">
      <c r="A80" s="46" t="s">
        <v>110</v>
      </c>
      <c r="B80" s="50" t="s">
        <v>55</v>
      </c>
      <c r="C80" s="48"/>
      <c r="D80" s="49"/>
      <c r="E80" s="48"/>
      <c r="F80" s="47"/>
      <c r="G80" s="48" t="str">
        <f>TEXT(SUM(G81:G81), "$ #,##0.00 ;")</f>
        <v xml:space="preserve">$ 0.00 </v>
      </c>
    </row>
    <row r="81" spans="1:8" ht="75" x14ac:dyDescent="0.25">
      <c r="A81" s="13">
        <v>593123</v>
      </c>
      <c r="B81" s="21" t="s">
        <v>111</v>
      </c>
      <c r="C81" s="1" t="s">
        <v>42</v>
      </c>
      <c r="D81" s="40" t="s">
        <v>142</v>
      </c>
      <c r="E81" s="68">
        <v>0</v>
      </c>
      <c r="F81" s="3" t="s">
        <v>135</v>
      </c>
      <c r="G81" s="68">
        <v>0</v>
      </c>
      <c r="H81">
        <v>373201</v>
      </c>
    </row>
    <row r="82" spans="1:8" x14ac:dyDescent="0.25">
      <c r="A82" s="41" t="s">
        <v>112</v>
      </c>
      <c r="B82" s="45" t="s">
        <v>113</v>
      </c>
      <c r="C82" s="43"/>
      <c r="D82" s="44"/>
      <c r="E82" s="43"/>
      <c r="F82" s="42"/>
      <c r="G82" s="43" t="str">
        <f>TEXT((G83), "$ #,##0.00 ;")</f>
        <v xml:space="preserve">$ 0.00 </v>
      </c>
    </row>
    <row r="83" spans="1:8" x14ac:dyDescent="0.25">
      <c r="A83" s="46" t="s">
        <v>114</v>
      </c>
      <c r="B83" s="50" t="s">
        <v>108</v>
      </c>
      <c r="C83" s="48"/>
      <c r="D83" s="49"/>
      <c r="E83" s="48"/>
      <c r="F83" s="47"/>
      <c r="G83" s="48" t="str">
        <f>TEXT(SUM(G84:G87), "$ #,##0.00 ;")</f>
        <v xml:space="preserve">$ 0.00 </v>
      </c>
    </row>
    <row r="84" spans="1:8" ht="60" x14ac:dyDescent="0.25">
      <c r="A84" s="13">
        <v>565068</v>
      </c>
      <c r="B84" s="21" t="s">
        <v>115</v>
      </c>
      <c r="C84" s="1" t="s">
        <v>116</v>
      </c>
      <c r="D84" s="40" t="s">
        <v>142</v>
      </c>
      <c r="E84" s="68">
        <v>0</v>
      </c>
      <c r="F84" s="3" t="s">
        <v>135</v>
      </c>
      <c r="G84" s="68">
        <v>0</v>
      </c>
      <c r="H84">
        <v>373194</v>
      </c>
    </row>
    <row r="85" spans="1:8" ht="90" x14ac:dyDescent="0.25">
      <c r="A85" s="13">
        <v>585010</v>
      </c>
      <c r="B85" s="21" t="s">
        <v>117</v>
      </c>
      <c r="C85" s="1" t="s">
        <v>88</v>
      </c>
      <c r="D85" s="40" t="s">
        <v>157</v>
      </c>
      <c r="E85" s="68">
        <v>0</v>
      </c>
      <c r="F85" s="3" t="s">
        <v>135</v>
      </c>
      <c r="G85" s="68">
        <v>0</v>
      </c>
      <c r="H85">
        <v>373195</v>
      </c>
    </row>
    <row r="86" spans="1:8" ht="90" x14ac:dyDescent="0.25">
      <c r="A86" s="13">
        <v>585014</v>
      </c>
      <c r="B86" s="21" t="s">
        <v>118</v>
      </c>
      <c r="C86" s="1" t="s">
        <v>88</v>
      </c>
      <c r="D86" s="40" t="s">
        <v>158</v>
      </c>
      <c r="E86" s="68">
        <v>0</v>
      </c>
      <c r="F86" s="3" t="s">
        <v>135</v>
      </c>
      <c r="G86" s="68">
        <v>0</v>
      </c>
      <c r="H86">
        <v>373196</v>
      </c>
    </row>
    <row r="87" spans="1:8" ht="180" x14ac:dyDescent="0.25">
      <c r="A87" s="13">
        <v>596035</v>
      </c>
      <c r="B87" s="21" t="s">
        <v>119</v>
      </c>
      <c r="C87" s="1" t="s">
        <v>42</v>
      </c>
      <c r="D87" s="40" t="s">
        <v>159</v>
      </c>
      <c r="E87" s="68">
        <v>0</v>
      </c>
      <c r="F87" s="3" t="s">
        <v>135</v>
      </c>
      <c r="G87" s="68">
        <v>0</v>
      </c>
      <c r="H87">
        <v>373198</v>
      </c>
    </row>
    <row r="88" spans="1:8" x14ac:dyDescent="0.25">
      <c r="A88" s="41" t="s">
        <v>120</v>
      </c>
      <c r="B88" s="45" t="s">
        <v>121</v>
      </c>
      <c r="C88" s="43"/>
      <c r="D88" s="44"/>
      <c r="E88" s="43"/>
      <c r="F88" s="42"/>
      <c r="G88" s="43" t="str">
        <f>TEXT((G89), "$ #,##0.00 ;")</f>
        <v xml:space="preserve">$ 0.00 </v>
      </c>
    </row>
    <row r="89" spans="1:8" x14ac:dyDescent="0.25">
      <c r="A89" s="46" t="s">
        <v>122</v>
      </c>
      <c r="B89" s="50" t="s">
        <v>108</v>
      </c>
      <c r="C89" s="48"/>
      <c r="D89" s="49"/>
      <c r="E89" s="48"/>
      <c r="F89" s="47"/>
      <c r="G89" s="48" t="str">
        <f>TEXT(SUM(G90:G90), "$ #,##0.00 ;")</f>
        <v xml:space="preserve">$ 0.00 </v>
      </c>
    </row>
    <row r="90" spans="1:8" ht="210" x14ac:dyDescent="0.25">
      <c r="A90" s="13">
        <v>597045</v>
      </c>
      <c r="B90" s="21" t="s">
        <v>123</v>
      </c>
      <c r="C90" s="1" t="s">
        <v>42</v>
      </c>
      <c r="D90" s="40" t="s">
        <v>145</v>
      </c>
      <c r="E90" s="68">
        <v>0</v>
      </c>
      <c r="F90" s="3" t="s">
        <v>135</v>
      </c>
      <c r="G90" s="68">
        <v>0</v>
      </c>
      <c r="H90">
        <v>373199</v>
      </c>
    </row>
    <row r="91" spans="1:8" x14ac:dyDescent="0.25">
      <c r="A91" s="41" t="s">
        <v>124</v>
      </c>
      <c r="B91" s="45" t="s">
        <v>125</v>
      </c>
      <c r="C91" s="43"/>
      <c r="D91" s="44"/>
      <c r="E91" s="43"/>
      <c r="F91" s="42"/>
      <c r="G91" s="43" t="str">
        <f>TEXT((G92), "$ #,##0.00 ;")</f>
        <v xml:space="preserve">$ 0.00 </v>
      </c>
    </row>
    <row r="92" spans="1:8" x14ac:dyDescent="0.25">
      <c r="A92" s="46" t="s">
        <v>126</v>
      </c>
      <c r="B92" s="50" t="s">
        <v>108</v>
      </c>
      <c r="C92" s="48"/>
      <c r="D92" s="49"/>
      <c r="E92" s="48"/>
      <c r="F92" s="47"/>
      <c r="G92" s="48" t="str">
        <f>TEXT(SUM(G93:G93), "$ #,##0.00 ;")</f>
        <v xml:space="preserve">$ 0.00 </v>
      </c>
    </row>
    <row r="93" spans="1:8" ht="285" x14ac:dyDescent="0.25">
      <c r="A93" s="13">
        <v>597109</v>
      </c>
      <c r="B93" s="21" t="s">
        <v>127</v>
      </c>
      <c r="C93" s="1" t="s">
        <v>42</v>
      </c>
      <c r="D93" s="40" t="s">
        <v>142</v>
      </c>
      <c r="E93" s="68">
        <v>0</v>
      </c>
      <c r="F93" s="3" t="s">
        <v>135</v>
      </c>
      <c r="G93" s="68">
        <v>0</v>
      </c>
      <c r="H93">
        <v>373200</v>
      </c>
    </row>
    <row r="94" spans="1:8" x14ac:dyDescent="0.25">
      <c r="A94" s="51"/>
      <c r="B94" s="52" t="s">
        <v>128</v>
      </c>
      <c r="C94" s="53"/>
      <c r="D94" s="51"/>
      <c r="E94" s="53"/>
      <c r="F94" s="52"/>
      <c r="G94" s="53"/>
    </row>
    <row r="95" spans="1:8" ht="75" x14ac:dyDescent="0.25">
      <c r="A95" s="35" t="s">
        <v>129</v>
      </c>
      <c r="B95" s="39" t="s">
        <v>22</v>
      </c>
      <c r="C95" s="37"/>
      <c r="D95" s="54"/>
      <c r="E95" s="37"/>
      <c r="F95" s="39"/>
      <c r="G95" s="37" t="str">
        <f>G17</f>
        <v xml:space="preserve">$ 0.00 </v>
      </c>
    </row>
    <row r="96" spans="1:8" x14ac:dyDescent="0.25">
      <c r="A96" s="41" t="s">
        <v>23</v>
      </c>
      <c r="B96" s="42" t="s">
        <v>24</v>
      </c>
      <c r="C96" s="43"/>
      <c r="D96" s="44"/>
      <c r="E96" s="43"/>
      <c r="F96" s="42"/>
      <c r="G96" s="43" t="str">
        <f>G18</f>
        <v xml:space="preserve">$ 0.00 </v>
      </c>
    </row>
    <row r="97" spans="1:7" x14ac:dyDescent="0.25">
      <c r="A97" s="46" t="s">
        <v>25</v>
      </c>
      <c r="B97" s="47" t="s">
        <v>26</v>
      </c>
      <c r="C97" s="48"/>
      <c r="D97" s="49"/>
      <c r="E97" s="48"/>
      <c r="F97" s="47"/>
      <c r="G97" s="48" t="str">
        <f>G19</f>
        <v xml:space="preserve">$ 0.00 </v>
      </c>
    </row>
    <row r="98" spans="1:7" x14ac:dyDescent="0.25">
      <c r="A98" s="46" t="s">
        <v>30</v>
      </c>
      <c r="B98" s="47" t="s">
        <v>31</v>
      </c>
      <c r="C98" s="48"/>
      <c r="D98" s="49"/>
      <c r="E98" s="48"/>
      <c r="F98" s="47"/>
      <c r="G98" s="48" t="str">
        <f>G22</f>
        <v xml:space="preserve">$ 0.00 </v>
      </c>
    </row>
    <row r="99" spans="1:7" x14ac:dyDescent="0.25">
      <c r="A99" s="46" t="s">
        <v>36</v>
      </c>
      <c r="B99" s="47" t="s">
        <v>37</v>
      </c>
      <c r="C99" s="48"/>
      <c r="D99" s="49"/>
      <c r="E99" s="48"/>
      <c r="F99" s="47"/>
      <c r="G99" s="48" t="str">
        <f>G26</f>
        <v xml:space="preserve">$ 0.00 </v>
      </c>
    </row>
    <row r="100" spans="1:7" x14ac:dyDescent="0.25">
      <c r="A100" s="46" t="s">
        <v>45</v>
      </c>
      <c r="B100" s="47" t="s">
        <v>46</v>
      </c>
      <c r="C100" s="48"/>
      <c r="D100" s="49"/>
      <c r="E100" s="48"/>
      <c r="F100" s="47"/>
      <c r="G100" s="48" t="str">
        <f>G31</f>
        <v xml:space="preserve">$ 0.00 </v>
      </c>
    </row>
    <row r="101" spans="1:7" x14ac:dyDescent="0.25">
      <c r="A101" s="46" t="s">
        <v>48</v>
      </c>
      <c r="B101" s="47" t="s">
        <v>49</v>
      </c>
      <c r="C101" s="48"/>
      <c r="D101" s="49"/>
      <c r="E101" s="48"/>
      <c r="F101" s="47"/>
      <c r="G101" s="48" t="str">
        <f>G33</f>
        <v xml:space="preserve">$ 0.00 </v>
      </c>
    </row>
    <row r="102" spans="1:7" x14ac:dyDescent="0.25">
      <c r="A102" s="46" t="s">
        <v>54</v>
      </c>
      <c r="B102" s="47" t="s">
        <v>55</v>
      </c>
      <c r="C102" s="48"/>
      <c r="D102" s="49"/>
      <c r="E102" s="48"/>
      <c r="F102" s="47"/>
      <c r="G102" s="48" t="str">
        <f>G37</f>
        <v xml:space="preserve">$ 0.00 </v>
      </c>
    </row>
    <row r="103" spans="1:7" x14ac:dyDescent="0.25">
      <c r="A103" s="41" t="s">
        <v>62</v>
      </c>
      <c r="B103" s="42" t="s">
        <v>63</v>
      </c>
      <c r="C103" s="43"/>
      <c r="D103" s="44"/>
      <c r="E103" s="43"/>
      <c r="F103" s="42"/>
      <c r="G103" s="43" t="str">
        <f>G44</f>
        <v xml:space="preserve">$ 0.00 </v>
      </c>
    </row>
    <row r="104" spans="1:7" x14ac:dyDescent="0.25">
      <c r="A104" s="46" t="s">
        <v>64</v>
      </c>
      <c r="B104" s="47" t="s">
        <v>65</v>
      </c>
      <c r="C104" s="48"/>
      <c r="D104" s="49"/>
      <c r="E104" s="48"/>
      <c r="F104" s="47"/>
      <c r="G104" s="48" t="str">
        <f>G45</f>
        <v xml:space="preserve">$ 0.00 </v>
      </c>
    </row>
    <row r="105" spans="1:7" x14ac:dyDescent="0.25">
      <c r="A105" s="46" t="s">
        <v>68</v>
      </c>
      <c r="B105" s="47" t="s">
        <v>69</v>
      </c>
      <c r="C105" s="48"/>
      <c r="D105" s="49"/>
      <c r="E105" s="48"/>
      <c r="F105" s="47"/>
      <c r="G105" s="48" t="str">
        <f>G48</f>
        <v xml:space="preserve">$ 0.00 </v>
      </c>
    </row>
    <row r="106" spans="1:7" x14ac:dyDescent="0.25">
      <c r="A106" s="46" t="s">
        <v>74</v>
      </c>
      <c r="B106" s="47" t="s">
        <v>75</v>
      </c>
      <c r="C106" s="48"/>
      <c r="D106" s="49"/>
      <c r="E106" s="48"/>
      <c r="F106" s="47"/>
      <c r="G106" s="48" t="str">
        <f>G52</f>
        <v xml:space="preserve">$ 0.00 </v>
      </c>
    </row>
    <row r="107" spans="1:7" x14ac:dyDescent="0.25">
      <c r="A107" s="46" t="s">
        <v>78</v>
      </c>
      <c r="B107" s="47" t="s">
        <v>79</v>
      </c>
      <c r="C107" s="48"/>
      <c r="D107" s="49"/>
      <c r="E107" s="48"/>
      <c r="F107" s="47"/>
      <c r="G107" s="48" t="str">
        <f>G55</f>
        <v xml:space="preserve">$ 0.00 </v>
      </c>
    </row>
    <row r="108" spans="1:7" x14ac:dyDescent="0.25">
      <c r="A108" s="41">
        <v>34</v>
      </c>
      <c r="B108" s="42" t="s">
        <v>82</v>
      </c>
      <c r="C108" s="43"/>
      <c r="D108" s="44"/>
      <c r="E108" s="43"/>
      <c r="F108" s="42"/>
      <c r="G108" s="43" t="str">
        <f>G58</f>
        <v xml:space="preserve">$ 0.00 </v>
      </c>
    </row>
    <row r="109" spans="1:7" x14ac:dyDescent="0.25">
      <c r="A109" s="46" t="s">
        <v>83</v>
      </c>
      <c r="B109" s="47" t="s">
        <v>84</v>
      </c>
      <c r="C109" s="48"/>
      <c r="D109" s="49"/>
      <c r="E109" s="48"/>
      <c r="F109" s="47"/>
      <c r="G109" s="48" t="str">
        <f>G59</f>
        <v xml:space="preserve">$ 0.00 </v>
      </c>
    </row>
    <row r="110" spans="1:7" x14ac:dyDescent="0.25">
      <c r="A110" s="46" t="s">
        <v>86</v>
      </c>
      <c r="B110" s="47" t="s">
        <v>49</v>
      </c>
      <c r="C110" s="48"/>
      <c r="D110" s="49"/>
      <c r="E110" s="48"/>
      <c r="F110" s="47"/>
      <c r="G110" s="48" t="str">
        <f>G61</f>
        <v xml:space="preserve">$ 0.00 </v>
      </c>
    </row>
    <row r="111" spans="1:7" x14ac:dyDescent="0.25">
      <c r="A111" s="41" t="s">
        <v>90</v>
      </c>
      <c r="B111" s="42" t="s">
        <v>91</v>
      </c>
      <c r="C111" s="43"/>
      <c r="D111" s="44"/>
      <c r="E111" s="43"/>
      <c r="F111" s="42"/>
      <c r="G111" s="43" t="str">
        <f>G64</f>
        <v xml:space="preserve">$ 0.00 </v>
      </c>
    </row>
    <row r="112" spans="1:7" x14ac:dyDescent="0.25">
      <c r="A112" s="46" t="s">
        <v>92</v>
      </c>
      <c r="B112" s="47" t="s">
        <v>93</v>
      </c>
      <c r="C112" s="48"/>
      <c r="D112" s="49"/>
      <c r="E112" s="48"/>
      <c r="F112" s="47"/>
      <c r="G112" s="48" t="str">
        <f>G65</f>
        <v xml:space="preserve">$ 0.00 </v>
      </c>
    </row>
    <row r="113" spans="1:7" x14ac:dyDescent="0.25">
      <c r="A113" s="41" t="s">
        <v>103</v>
      </c>
      <c r="B113" s="42" t="s">
        <v>104</v>
      </c>
      <c r="C113" s="43"/>
      <c r="D113" s="44"/>
      <c r="E113" s="43"/>
      <c r="F113" s="42"/>
      <c r="G113" s="43" t="str">
        <f>G75</f>
        <v xml:space="preserve">$ 0.00 </v>
      </c>
    </row>
    <row r="114" spans="1:7" x14ac:dyDescent="0.25">
      <c r="A114" s="46" t="s">
        <v>105</v>
      </c>
      <c r="B114" s="47" t="s">
        <v>49</v>
      </c>
      <c r="C114" s="48"/>
      <c r="D114" s="49"/>
      <c r="E114" s="48"/>
      <c r="F114" s="47"/>
      <c r="G114" s="48" t="str">
        <f>G76</f>
        <v xml:space="preserve">$ 0.00 </v>
      </c>
    </row>
    <row r="115" spans="1:7" x14ac:dyDescent="0.25">
      <c r="A115" s="46" t="s">
        <v>107</v>
      </c>
      <c r="B115" s="47" t="s">
        <v>108</v>
      </c>
      <c r="C115" s="48"/>
      <c r="D115" s="49"/>
      <c r="E115" s="48"/>
      <c r="F115" s="47"/>
      <c r="G115" s="48" t="str">
        <f>G78</f>
        <v xml:space="preserve">$ 0.00 </v>
      </c>
    </row>
    <row r="116" spans="1:7" x14ac:dyDescent="0.25">
      <c r="A116" s="46" t="s">
        <v>110</v>
      </c>
      <c r="B116" s="47" t="s">
        <v>55</v>
      </c>
      <c r="C116" s="48"/>
      <c r="D116" s="49"/>
      <c r="E116" s="48"/>
      <c r="F116" s="47"/>
      <c r="G116" s="48" t="str">
        <f>G80</f>
        <v xml:space="preserve">$ 0.00 </v>
      </c>
    </row>
    <row r="117" spans="1:7" x14ac:dyDescent="0.25">
      <c r="A117" s="41" t="s">
        <v>112</v>
      </c>
      <c r="B117" s="42" t="s">
        <v>113</v>
      </c>
      <c r="C117" s="43"/>
      <c r="D117" s="44"/>
      <c r="E117" s="43"/>
      <c r="F117" s="42"/>
      <c r="G117" s="43" t="str">
        <f>G82</f>
        <v xml:space="preserve">$ 0.00 </v>
      </c>
    </row>
    <row r="118" spans="1:7" x14ac:dyDescent="0.25">
      <c r="A118" s="46" t="s">
        <v>114</v>
      </c>
      <c r="B118" s="47" t="s">
        <v>108</v>
      </c>
      <c r="C118" s="48"/>
      <c r="D118" s="49"/>
      <c r="E118" s="48"/>
      <c r="F118" s="47"/>
      <c r="G118" s="48" t="str">
        <f>G83</f>
        <v xml:space="preserve">$ 0.00 </v>
      </c>
    </row>
    <row r="119" spans="1:7" x14ac:dyDescent="0.25">
      <c r="A119" s="41" t="s">
        <v>120</v>
      </c>
      <c r="B119" s="42" t="s">
        <v>121</v>
      </c>
      <c r="C119" s="43"/>
      <c r="D119" s="44"/>
      <c r="E119" s="43"/>
      <c r="F119" s="42"/>
      <c r="G119" s="43" t="str">
        <f>G88</f>
        <v xml:space="preserve">$ 0.00 </v>
      </c>
    </row>
    <row r="120" spans="1:7" x14ac:dyDescent="0.25">
      <c r="A120" s="46" t="s">
        <v>122</v>
      </c>
      <c r="B120" s="47" t="s">
        <v>108</v>
      </c>
      <c r="C120" s="48"/>
      <c r="D120" s="49"/>
      <c r="E120" s="48"/>
      <c r="F120" s="47"/>
      <c r="G120" s="48" t="str">
        <f>G89</f>
        <v xml:space="preserve">$ 0.00 </v>
      </c>
    </row>
    <row r="121" spans="1:7" x14ac:dyDescent="0.25">
      <c r="A121" s="41" t="s">
        <v>124</v>
      </c>
      <c r="B121" s="42" t="s">
        <v>125</v>
      </c>
      <c r="C121" s="43"/>
      <c r="D121" s="44"/>
      <c r="E121" s="43"/>
      <c r="F121" s="42"/>
      <c r="G121" s="43" t="str">
        <f>G91</f>
        <v xml:space="preserve">$ 0.00 </v>
      </c>
    </row>
    <row r="122" spans="1:7" x14ac:dyDescent="0.25">
      <c r="A122" s="46" t="s">
        <v>126</v>
      </c>
      <c r="B122" s="47" t="s">
        <v>108</v>
      </c>
      <c r="C122" s="48"/>
      <c r="D122" s="49"/>
      <c r="E122" s="48"/>
      <c r="F122" s="47"/>
      <c r="G122" s="48" t="str">
        <f>G92</f>
        <v xml:space="preserve">$ 0.00 </v>
      </c>
    </row>
    <row r="123" spans="1:7" x14ac:dyDescent="0.25">
      <c r="D123" s="15"/>
      <c r="E123" s="1"/>
      <c r="G123" s="1"/>
    </row>
    <row r="124" spans="1:7" x14ac:dyDescent="0.25">
      <c r="A124" s="71" t="s">
        <v>130</v>
      </c>
      <c r="B124" s="71"/>
      <c r="C124" s="71"/>
      <c r="D124" s="71"/>
      <c r="E124" s="71"/>
      <c r="F124" s="69" t="s">
        <v>131</v>
      </c>
      <c r="G124" s="70" t="str">
        <f>TEXT(G17,  "$ #,##0.00 ;")</f>
        <v xml:space="preserve">$ 0.00 </v>
      </c>
    </row>
    <row r="125" spans="1:7" x14ac:dyDescent="0.25">
      <c r="A125" s="71" t="str">
        <f>UPPER(CONVERTIRNUM(ROUND( G17 * 1.16, 2)))</f>
        <v>CERO PESOS 00/100 M.N.</v>
      </c>
      <c r="B125" s="71"/>
      <c r="C125" s="71"/>
      <c r="D125" s="71"/>
      <c r="E125" s="71"/>
      <c r="F125" s="69" t="s">
        <v>132</v>
      </c>
      <c r="G125" s="70" t="str">
        <f>TEXT(ROUND( G17 * 0.16, 2),  "$ #,##0.00 ;")</f>
        <v xml:space="preserve">$ 0.00 </v>
      </c>
    </row>
    <row r="126" spans="1:7" x14ac:dyDescent="0.25">
      <c r="A126" s="71"/>
      <c r="B126" s="71"/>
      <c r="C126" s="71"/>
      <c r="D126" s="71"/>
      <c r="E126" s="71"/>
      <c r="F126" s="69" t="s">
        <v>133</v>
      </c>
      <c r="G126" s="70" t="str">
        <f>TEXT(ROUND( G17 * 1.16, 2),  "$ #,##0.00 ;")</f>
        <v xml:space="preserve">$ 0.00 </v>
      </c>
    </row>
    <row r="128" spans="1:7" x14ac:dyDescent="0.25">
      <c r="A128" s="41"/>
      <c r="B128" s="45"/>
      <c r="C128" s="43"/>
      <c r="D128" s="44"/>
      <c r="E128" s="43"/>
      <c r="F128" s="42"/>
      <c r="G128" s="43"/>
    </row>
  </sheetData>
  <sheetProtection password="8448" sheet="1" objects="1" scenarios="1"/>
  <protectedRanges>
    <protectedRange sqref="E17:E128" name="p8c6b6c91da258f32ee309f4dbe9e3115"/>
    <protectedRange sqref="B11:B12" name="p6e2a2fdc3235e9c0a22cbc3cf612912f"/>
    <protectedRange sqref="E5:E9" name="pa22fa9ebc2065ae86b73e5b6ac1d964b"/>
    <protectedRange sqref="C11:C12" name="p4b15f530c699e3e27646c53ddf216201"/>
    <protectedRange sqref="G11:G12" name="paaf8b0619aa4deea1d84e54fca7b3997"/>
    <protectedRange sqref="B6" name="p68b1f1cc15d8987eafe633c9488bdc05"/>
  </protectedRanges>
  <mergeCells count="16">
    <mergeCell ref="A124:E124"/>
    <mergeCell ref="A125:E126"/>
    <mergeCell ref="A14:G14"/>
    <mergeCell ref="C1:F1"/>
    <mergeCell ref="C10:F10"/>
    <mergeCell ref="C2:F4"/>
    <mergeCell ref="C5:D5"/>
    <mergeCell ref="C7:D7"/>
    <mergeCell ref="C8:D8"/>
    <mergeCell ref="E5:F5"/>
    <mergeCell ref="E6:F6"/>
    <mergeCell ref="E7:F7"/>
    <mergeCell ref="E8:F8"/>
    <mergeCell ref="C11:F11"/>
    <mergeCell ref="C12:F12"/>
    <mergeCell ref="B6:B9"/>
  </mergeCells>
  <printOptions horizontalCentered="1"/>
  <pageMargins left="0.19685039370078999" right="0.19685039370078999" top="0.19685039370078999" bottom="0.27559055118109999" header="0" footer="7.8740157480315001E-2"/>
  <pageSetup scale="76" fitToHeight="0" orientation="landscape"/>
  <headerFooter>
    <oddFooter>&amp;CPágina &amp;P de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conceptos</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R.</dc:creator>
  <cp:lastModifiedBy>Gamaliel Reyes</cp:lastModifiedBy>
  <dcterms:created xsi:type="dcterms:W3CDTF">2019-03-15T07:48:47Z</dcterms:created>
  <dcterms:modified xsi:type="dcterms:W3CDTF">2021-10-26T16:23:56Z</dcterms:modified>
</cp:coreProperties>
</file>