
<file path=[Content_Types].xml><?xml version="1.0" encoding="utf-8"?>
<Types xmlns="http://schemas.openxmlformats.org/package/2006/content-types">
  <Default Extension="png" ContentType="image/png"/>
  <Default Extension="bin" ContentType="application/vnd.ms-office.vbaProject"/>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codeName="{8C4F1C90-05EB-6A55-5F09-09C24B55AC0B}"/>
  <workbookPr codeName="ThisWorkbook"/>
  <bookViews>
    <workbookView xWindow="630" yWindow="585" windowWidth="9015" windowHeight="8385"/>
  </bookViews>
  <sheets>
    <sheet name="conceptos" sheetId="1" r:id="rId1"/>
  </sheets>
  <functionGroups builtInGroupCount="17"/>
  <definedNames>
    <definedName name="_xlnm.Print_Titles" localSheetId="0">conceptos!$1:$16</definedName>
  </definedNames>
  <calcPr calcId="145621"/>
</workbook>
</file>

<file path=xl/calcChain.xml><?xml version="1.0" encoding="utf-8"?>
<calcChain xmlns="http://schemas.openxmlformats.org/spreadsheetml/2006/main">
  <c r="G92" i="1" l="1"/>
  <c r="G122" i="1" s="1"/>
  <c r="G89" i="1"/>
  <c r="G120" i="1" s="1"/>
  <c r="G83" i="1"/>
  <c r="G118" i="1" s="1"/>
  <c r="G80" i="1"/>
  <c r="G116" i="1" s="1"/>
  <c r="G78" i="1"/>
  <c r="G115" i="1" s="1"/>
  <c r="G76" i="1"/>
  <c r="G114" i="1" s="1"/>
  <c r="G65" i="1"/>
  <c r="G112" i="1" s="1"/>
  <c r="G61" i="1"/>
  <c r="G110" i="1" s="1"/>
  <c r="G59" i="1"/>
  <c r="G109" i="1" s="1"/>
  <c r="G55" i="1"/>
  <c r="G107" i="1" s="1"/>
  <c r="G52" i="1"/>
  <c r="G106" i="1" s="1"/>
  <c r="G48" i="1"/>
  <c r="G105" i="1" s="1"/>
  <c r="G45" i="1"/>
  <c r="G104" i="1" s="1"/>
  <c r="G37" i="1"/>
  <c r="G102" i="1" s="1"/>
  <c r="G33" i="1"/>
  <c r="G101" i="1" s="1"/>
  <c r="G31" i="1"/>
  <c r="G100" i="1" s="1"/>
  <c r="G26" i="1"/>
  <c r="G99" i="1" s="1"/>
  <c r="G22" i="1"/>
  <c r="G98" i="1" s="1"/>
  <c r="G19" i="1"/>
  <c r="G97" i="1" s="1"/>
  <c r="G44" i="1" l="1"/>
  <c r="G103" i="1" s="1"/>
  <c r="G64" i="1"/>
  <c r="G111" i="1" s="1"/>
  <c r="G88" i="1"/>
  <c r="G119" i="1" s="1"/>
  <c r="G18" i="1"/>
  <c r="G58" i="1"/>
  <c r="G108" i="1" s="1"/>
  <c r="G75" i="1"/>
  <c r="G113" i="1" s="1"/>
  <c r="G82" i="1"/>
  <c r="G117" i="1" s="1"/>
  <c r="G91" i="1"/>
  <c r="G121" i="1" s="1"/>
  <c r="G96" i="1" l="1"/>
  <c r="G17" i="1"/>
  <c r="G126" i="1" l="1"/>
  <c r="G125" i="1"/>
  <c r="G124" i="1"/>
  <c r="G95" i="1"/>
  <c r="A125" i="1"/>
</calcChain>
</file>

<file path=xl/sharedStrings.xml><?xml version="1.0" encoding="utf-8"?>
<sst xmlns="http://schemas.openxmlformats.org/spreadsheetml/2006/main" count="332" uniqueCount="160">
  <si>
    <t>GOBIERNO DEL ESTADO DE JALISCO</t>
  </si>
  <si>
    <t>LICITACIÓN PÚBLICA ESTATAL</t>
  </si>
  <si>
    <t>INSTITUTO DE LA INFRAESTRUCTURA FÍSICA EDUCATIVA DEL</t>
  </si>
  <si>
    <t>INFEJAL-E-REMMS2018-M-CON-06472-LP-0163-2021</t>
  </si>
  <si>
    <t>ESTADO DE JALISCO</t>
  </si>
  <si>
    <t>DESCRIPCIÓN GENERAL DE LOS TRABAJOS:</t>
  </si>
  <si>
    <t>FECHA DE INICIO:</t>
  </si>
  <si>
    <t>FECHA DE TERMINACIÓN:</t>
  </si>
  <si>
    <t>PLAZO DE EJECUCIÓN:</t>
  </si>
  <si>
    <t>FECHA:</t>
  </si>
  <si>
    <t>RAZÓN SOCIAL DEL LICITANTE:</t>
  </si>
  <si>
    <t>NOMBRE, CARGO Y FIRMA DEL LICITANTE:</t>
  </si>
  <si>
    <t>DOCUMENTO</t>
  </si>
  <si>
    <t>PRESUPUESTO DE OBRA</t>
  </si>
  <si>
    <t>CLAVE</t>
  </si>
  <si>
    <t>DESCRIPCIÓN</t>
  </si>
  <si>
    <t>UNIDAD</t>
  </si>
  <si>
    <t>CANTIDAD</t>
  </si>
  <si>
    <t>PRECIO UNITARIO ($)</t>
  </si>
  <si>
    <t>PRECIO UNITARIO ($) CON LETRA</t>
  </si>
  <si>
    <t>IMPORTE ($) M.N.</t>
  </si>
  <si>
    <t>TRABAJO : MSUP-CON-06472</t>
  </si>
  <si>
    <t>TERMINACIÓN DE AUDITORIO DE USOS MÚLTIPLES, PATIO CÍVICO Y OBRA EXTERIOR EN LA PREPARATORIA REGIONAL MODULO SAN MIGUEL EL ALTO CCT 14UBH0145B, UBICADO EN LA CABECERA MUNICIPAL DE SAN MIGUEL EL ALTO, JALISCO.</t>
  </si>
  <si>
    <t>AUD</t>
  </si>
  <si>
    <t>AUDITORIO</t>
  </si>
  <si>
    <t>AUD.01(355)</t>
  </si>
  <si>
    <t xml:space="preserve">RECUBRIMIENTOS Y ACABADOS                         </t>
  </si>
  <si>
    <t>REPOSICION DE APLANADOS IGUAL AL EXISTENTE CON MORTERO CEMENTO-CAL-ARENA 1:3: EN AREAS UNITARIAS PEQUEÑAS A  CUALQUIER NIVEL (DETALLES)  A PLOMO Y REGLA,  INCLUYE: MANO DE OBRA, EQUIPO DE SEGURIDAD, ANDAMIOS, REMATES, ACARREO DE MATERIALES AL SITIO DE SU UTILIZACION. A CUALQUIER NIVEL Y LIMPIEZA DEL AREA DE TRABAJO.</t>
  </si>
  <si>
    <t xml:space="preserve">M2 </t>
  </si>
  <si>
    <t>PREPARACION DE SUPERFICIE (EMPASTADO) DE ELEMENTOS EN ESTRUCTURAS DE CONCRETO APARENTE (COLUMNAS, TRABES, MUROS, LOSA, FALDONES, ETC.), PARA RECIBIR PINTURA A BASE DE ADHESIVO PARA LOSETA CERAMICA (PEGAPISO) 2MM DE ESPESOR PROMEDIO, CON ACABADO PULIDO Y/O APALILLADO FINO, INCLUYE: DESBASTE DE RISCO, ARISTAS O JUNTAS DE CONCRETO, QUITAR REBABAS, CLAVOS, ALAMBRE E INPERFECCIONES DE LA CIMBRA, PERFILADO, RESANADO DE JUNTAS ENTRE PANELES DE LA CIMBRA Y HOQUEDADES, MATERIALES MENORES, HERRAMIENTAS, ANDAMIOS, MANO DE OBRA, LIMPIEZA Y ACARREOS A CUALQUIER ALTURA.</t>
  </si>
  <si>
    <t>AUD.02(393)</t>
  </si>
  <si>
    <t xml:space="preserve">PINTURA                                           </t>
  </si>
  <si>
    <t>SUMINISTRO Y APLICACION DE EMULSION A BASE DE SELLADOR ACRILICO SURFACER NEUTRO CONCENTRADO, PIGMENTO Y ARENA SILICA EXTRAFINA A RAZON DE 1.75 KG/LTS., APLICADO EN PISOS DE CONCRETO Y/O ASFALTO, CON PISTOLA DE ASPERSION, BROCHA O RODILLO, TRABAJO TERMINADO A DOS MANOS, EN COLOR INDICADO EN PROYECTO O POR LA SUPERVISION, INCLUYE: TRAZO, PINTADO DE LINEAS DE BALIZAMIENTO EN CANCHAS DEPORTIVAS DE 5 CM DE ANCHO, MATERIALES MENORES Y DE CONSUMO, MEZCLADO, PREPARACION DE LA SUPERFICIE, SEÑALAMIENTOS, HERRAMIENTAS, LIMPIEZA, MANO DE OBRA Y EQUIPO DE SEGURIDAD. EN CUALQUIER NIVEL.</t>
  </si>
  <si>
    <t>PINTURA VINILICA PARA INTERIORES Y EXTERIORES, MARCA COMEX CALIDAD VINIMEX, APLICADA SOBRE  MUROS CON TERMINADO APALILLADO Y/O PULIDO, A DOS MANOS COMO MINIMO, TRABAJO TERMINADO, EN COLORES DE ACUERDO A PROYECTO Y/O INDICACIONES DE LA SUPERVISION, INCLUYE: LIMPIEZA, PREPARACION DE LA SUPERFICIE Y APLICACION DE SELLADOR VINILICO PARA SU SELLADO, SUMINISTRO Y APLICACION DE PINTURA VINILICA, ANDAMIOS, ELEVACIONES, DESPERDICIOS, ACARREO DE MATERIALES AL SITIO DE SU UTILIZACION, MANO DE OBRA ESPECIALIZADA Y HERRAMIENTA.</t>
  </si>
  <si>
    <t>1,365.4300</t>
  </si>
  <si>
    <t>PINTURA DE ESMALTE ALQUIDALICO ANTICORROSIVO COMEX 100, ACABADO BRILLANTE, PARA INTERIORES Y EXTERIORES QUE NO DESPRENDA VAPORES TÓXICOS NI OLORES DESAGRADABLES, APLICADA EN HERRERIA ABIERTA, MEDIDA POR UN SOLO LADO, A DOS MANOS COMO MINIMO, TRABAJO TERMINADO (LA PINTURA ES POR AMBOS LADOS DE LA HERRERIA, PERO PARA SU PAGO ES MEDIDA POR 1 SOLO LADO)  EN COLORES DE ACUERDO A PROYECTO Y/O INDICACIONES DE LA SUPERVISION, INCLUYE: LIMPIEZA, PREPARACION DE LA SUPERFICIE, SUMINISTRO Y APLICACION DE PINTURA DE ESMALTE, ANDAMIOS, ELEVACIONES, DESPERDICIOS, ACARREO DE MATERIALES AL SITIO DE SU UTILIZACION, MANO DE OBRA ESPECIALIZADA Y HERRAMIENTA.</t>
  </si>
  <si>
    <t>AUD.03(410)</t>
  </si>
  <si>
    <t xml:space="preserve">CANCELERIA, HERRERIA, ALUMINIO, VIDRIOS Y CHAPAS  </t>
  </si>
  <si>
    <t>SUMINISTRO, FABRICACION Y COLOCACION DE HERRERIA TUBULAR Y/O ESTRUCTURAL PARA BARANDAL O PASAMANOS,  INCLUYE: SOLDADURA, CORTES, AJUSTES, MATERIALES MENORES, DESCALIBRES, DESPERDICIOS, BISAGRAS, FONDO ANTICORROSIVO, FLETES, HERRAMIENTAS, MANO DE OBRA, Y ACARREO DE MATERIALES AL SITIO DE SU UTLIZACION.</t>
  </si>
  <si>
    <t xml:space="preserve">KG </t>
  </si>
  <si>
    <t>1,669.3810</t>
  </si>
  <si>
    <t>SUMINISTRO Y COLOCACION DE CHAPA PHILLIPS DOBLE MANIJA MOD.  3055 ANE., INCLUYE: HERRAMIENTA, MATERIALES MENORES Y DE CONSUMO, ELEMENTOS DE FIJACION, PRUEBAS, MANO DE OBRA Y ACARREO DE MATERIAL AL SITIO DE SU UTILIZACION. EN CUALQUIER NIVEL.</t>
  </si>
  <si>
    <t>PZA</t>
  </si>
  <si>
    <t>SUMINISTRO Y COLOCACION DE TOPES DE PISO PARA PUERTA. INC.: ACARREO DE MATERIAL AL SITIO DE SU UTILIZACION, A CUALQUIER NIVEL.</t>
  </si>
  <si>
    <t>SUMINISTRO Y COLOCACION DE MULTIPUERTA DE 1.00 X 2.10 MTS. INCLUYE:  NIVELACION Y PLOMEO, MATERIALES PARA SU FIJACION, HERRAJES, BISAGRAS, MARCO DE ALUMINIO ANODIZADO NATURAL, HERRAMIENTAS Y MANO DE OBRA.</t>
  </si>
  <si>
    <t>AUD.04(426)</t>
  </si>
  <si>
    <t xml:space="preserve">VIDRIOS Y CRISTALES                               </t>
  </si>
  <si>
    <t>SUMINISTRO Y COLOCACION DE ESPEJO DE 0.40 X 0.60 MTS. DE SECCION, MONTADA EN BASTIDOR DE MADERA Y TRIPLAY DE PINO DE 6 MM., INCLUYE: MARCO DE ALUMINIO ANODIZADO NATURAL, MATERIALES, EQUIPO, HERRAMIENTA Y MANO DE OBRA.</t>
  </si>
  <si>
    <t>AUD.05(564)</t>
  </si>
  <si>
    <t xml:space="preserve">INSTALACION HIDRAULICA, SANITARIA Y GAS EN EDIF.  </t>
  </si>
  <si>
    <t>SALIDA DE GAS EN LABORATORIO Y/O TALLER AEREO VISIBLE CON TUBERIA Y CONEXIONES DE COBRE TIPO "L" DE 19 Y 13 MM. DE DIAMETRO, INCLUYE: TRAZO, CORTES, AJUSTES, NIVELACION, FIJACION,  MATERIALES MENORES Y DE CONSUMO, ACCESORIOS, DESPERDICIOS, MANO DE OBRA, PRUEBAS Y ACARREO DE MATERIALES AL SITIO DE SU COLOCACION.</t>
  </si>
  <si>
    <t>SAL</t>
  </si>
  <si>
    <t>SUCCION PARA LLENADO DE HIDRONEUMATICO A BASE DE TUBERIA DE COBRE DE 1 1/4" A 1 1/2" , DESDE LA CISTERNA HASTA EL EQUIPO DE BOMBEO, CONSIDERANDO UNA DISTANCIA PROMEDIO DE 10 MTS. DESDE LA UBICACION DE LA CISTERNA AL EQUIPO HIDRONEUMATICO,  INCLUYE: TRAZO, EXCAVACIONES, RELLENOS,  ENCOFRACO CON CONCRETO F'C=100 KG/CM2, LINEAS DE SUCCION, LINEA DE RETORNO PARA PRUEBAS, PICHANCHA DE 1 1/2", VALVULAS,  MATERIALES MENORES, DESPERDICIOS, CONEXIONES, PRUEBAS, LIMPIEZA,  Y ACARREO DE TODOS LOS MATERIALES AL SITIO DE SU UTILIZACION.</t>
  </si>
  <si>
    <t>SUMINISTRO Y COLOCACION DE QUIPO DE BOMBEO INTEGRADO DE VELOCIDAD VARIABLE A PRESION CONSTANTE, MARCA ALTAMIRA, CONSTRUIDO CON DOS MOTOBOMBAS SUMERGIBLES DE ACERO INOXIDABLE MARCA KOR, MOD. 3R15-5, DE 1/2" EN LA SUCCION POR 1 1/2" EN LA DESCARGA, ACOPLADAS DIRECTAMENTE A MOTOR ELECTRICO DE 1.5HP 230V 2 H, 60 HZ, MARCA FRNAKLIN DE 4", TABLERO ALTERNADOR-SIMULTANEADOR, MARCA ALTAMIRA DE 2.5 HP 3F, 220 VOLTS, CAT. TASA2 102.5220H, PROTECCIONES POR BAJO Y ALTO VOLTAJE, CORTO CIRCUITO, DESCARGA Y FUNCIONAMIENTO EN SECO SEALLADO HERMETICAMENTE, TANQUE PRECARGADO DE 119 GALONES DE CAPACIDAD, MCA. ALTAMIRA, MODELO 22050, INCLUYE: KIT DE EMPATE CAL. 12 AWG, CON CABLE SUMERGIBLE 3 X 12 AWG 600 VOLTS, CHASIS METALICO, MANOMETRO DE GLISERINA 0-100 PSI, SENSOR DE PRESION, ,ATERIALES MENORES Y DE CONSUMO, CONEXIONES HIDRAULICAS Y ELECTRICAS, BRIDA DE FO. FO. DE 1 1/2" CON UN EXTREMO ROSCADO, VALVULA PARA PRECARGADO  DE CIERRE RAPIDO, HERRAMIENTAS, CALIBRACION, PRUEBAS, PUESTA EN MARCHA, MANUAL DE OPERACION, GARANTIAS POR ESCRITO, LIMPIEZA, TRASLADO AL SITIO DE SU INSTALACION Y MANO DE OBRA ESPECIALIZADA.</t>
  </si>
  <si>
    <t>AUD.06(590)</t>
  </si>
  <si>
    <t xml:space="preserve">MUEBLES DE BAÑO Y COCINA                          </t>
  </si>
  <si>
    <t>SUMINISTRO Y COLOCACION DE BARRA DE APOYO PARA DISCAPACITADOS DE ACERO INOXIDABLE PARA MINGITORIO (MULETAS) MOD. 7384-0 (1041) DE SANILOCK O SIMILAR CON CHAPETON, FIJADO A MURO. INCLUYE: ACCESORIOS Y MATERIALES DE FIJACION.</t>
  </si>
  <si>
    <t>SUMINISTRO Y COLOCACION DE BARRA DE APOYO PARA DISCAPACITADOS DE ACERO INOXIDABLE PARA W.C. MOD. 7386-0 (1045) DE SANILOCK O SIMILAR CON CHAPETON, FIJADO A MURO. INCLUYE: ACCESORIOS Y MATERIALES DE FIJACION.</t>
  </si>
  <si>
    <t xml:space="preserve">SUMINSTRO E INSTALACION REGADERA,  MCA. HELVEX, MOD. H-500 CON BRAZO Y CHAPETON,   INCLUYE; MEZCLADORA CON MANERALES TIPO E-50, FIJACION, MATERIALES MENORES, FLETES Y ACARREO DE LOS MATERIALES AL SITIO DE SU INSTALACION Y PRUEBAS. </t>
  </si>
  <si>
    <t>SUMINISTRO Y COLOCACION DE PAPELERA DE ACRILICO MARCA KIMBERLY CLARK PARA PAPEL EN ROLLO GRANDE (PORTA ROLLO) TIPO INSTITUCIONAL. INCLUYE; MATERIALES MENORES Y ACARREO DE MATERIAL AL SITIO DE SU COLOCACION.</t>
  </si>
  <si>
    <t>SUMINISTRO Y COLOCACION DE JABONERA MARCA  KIMBERLY CLARK INCLUYE: ACCESORIOS DE FIJACION, MATERIALES MENORES, MANO DE OBRA Y HERRAMIENTA.</t>
  </si>
  <si>
    <t>SUMINISTRO Y COLOCACION DE TOALLERO MARCA  KIMBERLY CLARK, INCLUYE: ACCESORIOS DE FIJACION, MATERIALES MENORES, MANO DE OBRA Y HERRAMIENTA.</t>
  </si>
  <si>
    <t>01</t>
  </si>
  <si>
    <t>PLAZA Y ANDADORES</t>
  </si>
  <si>
    <t>01.01(140)</t>
  </si>
  <si>
    <t xml:space="preserve">DEMOLICIONES, DESMONTAJES Y MECANICA DE SUELOS    </t>
  </si>
  <si>
    <t>DEMOLICION DE PISO DE CONCRETO DE 10 CM. ESPESOR, INCLUYE:  CORTE CON DISCO PARA DELIMITAR AREA,MATERIAL, EQUIPO, HERRAMIENTA, ACARREOS Y RETIROS FUERA DE LA OBRA DEL MATERIAL PRODUCTO DE LA DEMOLICION.</t>
  </si>
  <si>
    <t>RETIRO DE PISO DE ADOPASTO EXISTENTE SIN RECUPERACION, EN SECCIONES OBLIGADAS, INCLUYE: HERRAMIENTAS, MANO DE OBRA, LIMPIEZA DEL AREA DE TRABAJO, CARGA, ACARREO INTERIOR Y FUERA DE LA OBRA DEL ESCOMBRO PRODUCTO DE LA DEMOLICION.</t>
  </si>
  <si>
    <t>01.02(150)</t>
  </si>
  <si>
    <t xml:space="preserve">TRABAJOS PRELIMINARES                             </t>
  </si>
  <si>
    <t>LIMPIEZA DE TERRENO RETIRANDO BASURA Y DESHIERBE FUERA DE LA OBRA. INCLUYE: HERRAMIENTAS, MANO DE OBRA, RECOLECCION, JUNTA Y RETIRO. (PROYECCION DE CUBIERTA).</t>
  </si>
  <si>
    <t>EXCAVACION EN CEPAS POR CUALQUIER MEDIO, MATERIAL TIPO "A", DE 0 A 2.00 M. DE PROFUNDIDAD, EN SECO, INCLUYE: AFINE DE TALUDES Y FONDO Y ACARREOS DEL MATERIAL EXCEDENTE FUERA DE LA OBRA AL LUGAR INDICADO POR LA SUPERVISION, MEDIDO EN BANCO.</t>
  </si>
  <si>
    <t xml:space="preserve">M3 </t>
  </si>
  <si>
    <t>EXCAVACION A CIELO ABIERTO POR CUALQUIER MEDIO, MATERIAL TIPO "A", DE 0 A 2.00 M. DE PROFUNDIDAD, EN SECO, INCLUYE: TRASPALEO, CARGA Y ACARREOS DEL MATERIAL EXCEDENTE FUERA DE LA OBRA AL LUGAR INDICADO POR LA SUPERVISION, MEDIDO EN BANCO.</t>
  </si>
  <si>
    <t>01.03(160)</t>
  </si>
  <si>
    <t xml:space="preserve">CIMENTACION                                       </t>
  </si>
  <si>
    <t>RELLENO COMPACTADO AL 90 % PROCTOR, CON MATERIAL DE BANCO, EN CAPAS DE 20 CM DE ESPESOR, AGREGANDO AGUA PARA LOGRAR SU HUMEDAD OPTIMA, AL 90%. POR CUALQUIER MEDIO, INCLUYE: SUMINISTRO DE AGUA PARA LOGRAR HUMEDAD OPTIMA, TENDIDO, TRASPALEOS,  DESPERDICIOS, EQUIPO, PRUEBAS DE COMPACTACION, AFINE, NIVELACION, HERRAMIENTAS, MANO DE OBRA Y  ACARREO HASTA EL SITIO DE SU COLOCACION.  (VOLUMEN MEDIDO COMPACTADO).</t>
  </si>
  <si>
    <t>MURETE DE ENRRASE EN CIMENTACION CON BLOCK SOLIDO DE JALCRETO 11 X 14 X 28 CM DE SECCION, A TEZON, ASENTADO CON MORTERO CEMENTO-ARENA EN PROP. 1:3, ACABADO COMUN, INCLUYE:TRAZO, NIVELACION, PLOMEO, HERRAMIENTAS, DESPERDICIOS, MANO DE OBRA, LIMPIEZA Y ACARREO DE MATERIALES AL SITIO DE SU UTILIZACION.</t>
  </si>
  <si>
    <t>01.04(372)</t>
  </si>
  <si>
    <t xml:space="preserve">PISOS                                             </t>
  </si>
  <si>
    <t>PISO DE CONCRETO F'C=150 KG/CM², T.M.A. 3/4", DE 0.10 M. DE ESPESOR, COLADO EN CUADROS NO MAYORES DE 3.00 ML POR LADO, INCLUYE: TRAZO, NIVELACION, AFINE Y COMPACTACION DEL TERRENO, AGUA, DESPERDICIOS, ACARREOS, REGLEADO, ACABADO INTEGRAL RAYADO CON BROCHA DE PELO (SIN UTILIZACION DE PASTA), CIMBRA EN FRONTERAS, DESCIMBRA, COLADO, CURADO, REMATES, ESCALONADO, MUESTREADO, JUNTAS FRIAS CON VOLTEADOR, HERRAMIENTAS Y MANO DE OBRA.</t>
  </si>
  <si>
    <t>SUMINISTRO Y COLOCACION DE MALLA ELECTROSOLDADA 6X6-10/10 COMO REFUERZO EN PISO DE CONCRETO, INCLUYE: DESPERDICIOS, TRASLAPES, HERRAMIENTA Y ACARREO DEL MATERIAL AL SITIO DE SU COLOCACION.</t>
  </si>
  <si>
    <t>RED DE GAS</t>
  </si>
  <si>
    <t>34.01(382)</t>
  </si>
  <si>
    <t xml:space="preserve">ELEMENTOS COMPLEMENTARIOS DE ALBAÑILERIA          </t>
  </si>
  <si>
    <t>FORJADO DE CASETA DE PROTECCION PARA CILINDROS DE GAS (2 PIEZAS) DE 85 X 145 X 130 CMS.  A BASE DE MUROS DE LADRILLO 7X14X28 CMS. Y CASTILLO DE 14 X 15 CMS.  Y REJA METALICA.</t>
  </si>
  <si>
    <t>34.02(564)</t>
  </si>
  <si>
    <t>SUMINISTRO Y TENDIDO DE TUBERÍA DE CPVC-CTS, PARA CEMENTAR  DE 19 MM DE DIAM. INCLUYE: TRAZO, CONEXIONES (COPLES, CODOS, TEES, NIPLES, ETC), DESPERDICIOS, ENCOFRADO CON CONCRETO F'C=100 KG/CM2 DE 6 X 15 CMS DE SECCION, MATERIALES MENORES Y DE CONSUMO, PRUEBAS, EXCAVACIÓN, RELLENO, HERRAMIENTAS, MANO DE OBRA Y ACARREO DE MATERIALES AL SITIO DE SU COLOCACIÓN.</t>
  </si>
  <si>
    <t xml:space="preserve">ML </t>
  </si>
  <si>
    <t>SUMINISTRO Y TENDIDO DE TUBERIA DE CPVC-CTS, PARA CEMENTAR  DE 50 MM DE DIAM. INCLUYE: TRAZO, CONEXIONES (COPLES, CODOS, TEES, NIPLES, ETC), DESPERDICIOS, ENCOFRADO CON CONCRETO F'C=100 KG/CM2 DE 6 X 15 CMS DE SECCION, MATERIALES MENORES Y DE CONSUMO, PRUEBAS, EXCAVACION, RELLENO, HERRAMIENTAS, MANO DE OBRA Y ACARREO DE MATERIALES AL SITIO DE SU COLOCACION.</t>
  </si>
  <si>
    <t>02</t>
  </si>
  <si>
    <t>RED ELECTRICA</t>
  </si>
  <si>
    <t>02.01(511)</t>
  </si>
  <si>
    <t xml:space="preserve">INSTALACION ELECTRICA EN OBRA EXTERIOR            </t>
  </si>
  <si>
    <t>SUMINISTRO Y COLOCACION DE TUBO LIQUATITE DE 32 MM DE DIAMETRO TMF, INCLUYE: MANO DE OBRA ESPECIALIZADA, HERRAMIENTA, MATERIALES MENORES, PRUEBAS, ACARREO DEL MATERIAL HASTA EL SITIO DE SU COLOCACION.</t>
  </si>
  <si>
    <t>SUMINISTRO Y COLOCACION DE CONECTOR LIQUATITE DE 32 MM DE DIAMETRO, RECTO MARCA DOMEX, INCLUYE: MANO DE OBRA ESPECIALIZADA, HERRAMIENTA, MATERIALES MENORES, PRUEBAS, ACARREO DEL MATERIAL HASTA EL SITIO DE SU COLOCACION.</t>
  </si>
  <si>
    <t>SUMINISTRO Y COLOCACION DE CONECTOR LIQUATITE DE 32 MM DE DIAMETRO, CURVO, MARCA DOMEX, INCLUYE: MANO DE OBRA ESPECIALIZADA, HERRAMIENTA, MATERIALES MENORES, ACARREO DEL MATERIAL HASTA EL SITIO DE SU COLOCACION.</t>
  </si>
  <si>
    <t>SUMINISTRO Y COLOCACION DE CABLE VINANEL THW-LS 600 V. A 75° C, 90° C, MARCA CONDUCTORES MONTERREY, (VIAKON-PROTOCOLIZADO), CABLE VINANEL 21 THW-LS 600 V. A 75° C, 90° C, MARCA CONDUMEX (CONDUMEX PROTOCOLIZADO). CAL. 10,  INCLUYE: DESPERDICIOS, MATERIALES MENORES, HERRAMIENTA, CONEXIONES, MANO DE OBRA ESPECIALIZADA, LIMPIEZA DEL AREA DE TRABAJO, PRUEBAS Y ACARREO AL SITIO DE SU COLOCACION.</t>
  </si>
  <si>
    <t>SUMINISTRO Y COLOCACION DE CABLE VINANEL THW-LS 600 V. A 75° C, 90° C, MARCA CONDUCTORES MONTERREY, (VIAKON-PROTOCOLIZADO), CABLE VINANEL 21 THW-LS 600 V. A 75° C, 90° C, MARCA CONDUMEX (CONDUMEX PROTOCOLIZADO). CAL. 8,  INCLUYE: DESPERDICIOS, MATERIALES MENORES, HERRAMIENTA, CONEXIONES, MANO DE OBRA ESPECIALIZADA, LIMPIEZA DEL AREA DE TRABAJO, PRUEBAS Y ACARREO AL SITIO DE SU COLOCACION.</t>
  </si>
  <si>
    <t>SUMINISTRO Y COLOCACION DE CABLE DE COBRE DESNUDO CAL. 10, MCA. CONDUMEX, CONELEC O CONDUCTORES MONTERREY. INCLUYE: DESPERDICIOS, MATERIALES MENORES, PRUEBAS Y ACARREO AL SITIO DE SU COLOCACION.</t>
  </si>
  <si>
    <t>SUMINISTRO Y COLOCACION DE CENTRO DE CARGA QO-312 L125G, 3F, 2H, CON ZAPATAS 12P, 125 AMPS, EDI, MARCA SQUARE D, INCL: PRUEBAS, MATERIALES MENORES Y ACARREOS AL SITIO DE SU COLOCACION.</t>
  </si>
  <si>
    <t>SUMINISTRO Y COLOCACION DE INTERRUPTOR TERMOMAGNETICO TIPO QO DE 2 POLOS DE 10 A 70 AMP CAT. BTN2/10-70 MARCA BTICINO, INCLUYE CONEXION, MATERIAL DE FIJACION Y ACARREOS.</t>
  </si>
  <si>
    <t>SUMINISTRO Y COLOCACION DE INTERRUPTOR TERMOMAGNETICO TIPO QO DE 3 POLOS DE 10 A 70 AMP CAT. BTN3/10-70 MARCA BTICINO, INCLUYE CONEXION, MATERIAL DE FIJACION Y ACARREOS.</t>
  </si>
  <si>
    <t>04</t>
  </si>
  <si>
    <t>RED HIDRAULICA</t>
  </si>
  <si>
    <t>04.01(564)</t>
  </si>
  <si>
    <t>SUMINISTRO E INSTALACION DE VALVULA DE COMPUERTA, MCA URREA FIG. 82 DE 32 MM DE DIAMETRO, EXTREMOS INTERIORES ROSCADOS, PARA UNA PRESION DE 125 LBS/PUG2,  INCLUYE: MATERIALES MENORES Y DE CONSUMO, PRUEBAS, HERRAMIENTAS, LIMPIEZA, MANO DE OBRA Y ACARREO DE MATERIALES AL SITIO DE  SU COLOCACION.</t>
  </si>
  <si>
    <t>04.02(565)</t>
  </si>
  <si>
    <t>INSTALACION HIDRAULICA, SANITARIA Y GAS EN O. EXT.</t>
  </si>
  <si>
    <t>REGISTRO HIDRAULICO DE 0.60 X 0.60 X 0.60 M, CON MURO DE LADRILLO DE LAMA 5.5 X 11.0 X 22.0 CM, ASENTADO CON MORTERO CEMENTO-ARENA 1:3, A SOGA, APLANADO CON MORTERO CEMENTO-ARENA DE RIO 1:3,  Y PISO DE CONCRETO ACABADO PULIDO. INCLUYE: TRAZO, EXCAVACIONES, NIVELACION, RELLENO CON MATERIAL PRODUCTO DE EXCAVACION, RETIRO DE MATERIAL EXCEDENTE FUERA DE LA OBRA, TAPA DE CONCRETO F'C=200 KG/CM2, MARCO Y CONTRAMARCO DE ANGULO DE 1 1/2" X 1/8", MATERIALES, DESPERDICIOS, HERRAMIENTAS, MANO DE OBRA, LIMPIEZA, RETIRO DE MATERIAL PRODUCTO DE EXCAVACION FUERA DE LA OBRA Y ACARREO DE MATERIALES AL SITIO DE SU UTILIZACION.</t>
  </si>
  <si>
    <t>04.03(590)</t>
  </si>
  <si>
    <t>SUMINISTRO E INSTALACION DE CALENTADOR AUTOMATICO G-30,  MCA. CALOREX CON CAPACIDAD DE 100 LITROS , INCLUYE: BASE SOPORTE DE TUBO, CHIMENEA, VALVULAS DE ALIVIO Y SEGURIDAD, MATERIALES MENORES, PRUEBAS Y ACARREOS.</t>
  </si>
  <si>
    <t>03</t>
  </si>
  <si>
    <t>RED SANITARIA</t>
  </si>
  <si>
    <t>03.01(565)</t>
  </si>
  <si>
    <t>TRAMITE PARA LA DESCARGA SANITARIA, INCLUYE: PAGO ANTE LAS AUTORIDADES CORRESPONDIENTES POR TRAMITES PARA CONEXION DE DESCARGA DOMICILIARIA Y LOS PAGOS ANTE EL H. AYUNTAMIENTO.</t>
  </si>
  <si>
    <t>TMA</t>
  </si>
  <si>
    <t>SUMINISTRO Y COLOCACION DE TUBO DE P.V.C. SANITARIO (ANGER) SERIE 20, CAMPANA, DE 4" (100 MM) DIAM., INCLUYE: CONEXIONES, TRAZO, EXCAVACION, CAMA DE ARENA, RELLENO COMPACTADO, DESPERDICIOS, PRUEBAS, PASOS POR CIMENTACION Y ACARREO DE MATERIALES AL SITIO DE SU COLOCACION.</t>
  </si>
  <si>
    <t>SUMINISTRO Y COLOCACION DE TUBO DE P.V.C. SANITARIO (ANGER)  SERIE 25, CAMPANA, DE 6" (150 MM) DIAM., INCLUYE: CONEXIONES, TRAZO, EXCAVACION,  PASOS POR CIMENTACION, CAMA DE ARENA, RELLENO COMPACTADO, DESPERDICIOS, PRUEBAS Y ACARREO DE MATERIALES AL SITIO DE SU COLOCACION.</t>
  </si>
  <si>
    <t>REGISTRO SANITARIO DE 0.60 X 0.60 X 1.00 M, CON MURO DE LADRILLO DE LAMA DE 5.5 X 11.0 X 22.0 CM, ASENTADO CON MORTERO CEMENTO-ARENA 1:3, APLANADO CON MORTERO CEMENTO-ARENA DE RIO 1:3, INCLUYE: TRAZO, EXCAVACIONES, NIVELACION, RELLENO CON MATERIAL PRODUCTO DE EXCAVACION, RETIRO DE MATERIAL EXCEDENTE FUERA DE LA OBRA, TAPA DE CONCRETO F'C=200 KG/CM2, MARCO Y CONTRAMARCO DE ANGULO DE 1 1/2" X 1/8", MATERIALES, DESPERDICIOS, HERRAMIENTAS, MANO DE OBRA, LIMPIEZA, RETIRO DE MATERIAL PRODUCTO DE EXCAVACION FUERA DE LA OBRA Y ACARREO DE MATERIALES AL SITIO DE SU UTILIZACION.</t>
  </si>
  <si>
    <t>06</t>
  </si>
  <si>
    <t>POZO DE ABSORCION</t>
  </si>
  <si>
    <t>06.01(565)</t>
  </si>
  <si>
    <t>SUMINISTRO E INSTALACION DE POZO DE ABSORCION  PREFABRICADO DE CONCRETO ARMADO F´C= 250 KG/CM2, CON UNA PROFUNDIDAD DE 5.00 M Y 1.00 M DE DIAMETRO INTERIOR, INCLUYE: TRAZO, PERFORACION EN MATERIAL TIPO "A" O "B" DE 1.40 MTS. DE DIAMETRO, FLETE, ARRASTRE Y MONTAJE DE ANILLETAS, ESCALERA INTERIOR INTEGRAL EN ANILLETAS, MALLA GEOTEXTIL EN EL EXTERIOR, APROCHE DE GRAVA DE 1 1/2", TAPA Y BROCAL DE CONCRETO POLIMERICO DE 91 CM DE DIAMETRO, APERTURA DE PASOS PARA TUBERIAS DE LLENADO Y DEMASIAS, RECIBIR TUBOS CORRESPONDIENTES, RELLENOS, MATERIALES, DESPERDICIOS,  HERRAMIENTAS, LIMPIEZAS, GARANTIAS POR ESCRITO, MANO DE OBRA Y ACARRREO DE MATERIALES EXEDENTES PRODUCTO DE EXCAVACION FUERA DE LA OBRA.</t>
  </si>
  <si>
    <t>05</t>
  </si>
  <si>
    <t>CISTERNA</t>
  </si>
  <si>
    <t>05.01(565)</t>
  </si>
  <si>
    <t xml:space="preserve">SUMINISTRO Y COLOCACION  DE CISTERNA PREFABRICADA DE 10 M3 DE CAPACIDAD, FORMADA A BASE DE SUMINISTRO E INSTALACION DE 2 (DOS) CISTERNAS PREFABRICADA DE CONCRETO F`C=250 KG/CM2, ARMADA CON ACERO DE REFUERZO F`Y= 5000 KG/CM2, PARA UNA CAPACIDAD DE 5,000 LTS. APROXIMADAMENTE, INCLUYE: FLETE, GRUA, TRAZO, LIMPIEZA, EXCAVACIONES EN MATERIAL TIPO "A" Y/O "B",  NIVELACION, AFINE, CONFORMACION DEL TERRENO RESULTANTE, INTERCONEXION DE LAS 2 CISTERNAS CON TUBERIA Y CONEXIONES DE PVC CED. 40 DE 6" DE DIAMETRO, FIRME DE CONCRETO F´C= 150 KG/CM2, ARMADO CON MALLA ELECTROSOLDADE 6 X 6-10/10 DE 10 CMS. DE ESPESOR,  BROCALES, TAPAS METALICA DE FO.FO. PARA REGISTRO, AGUA PARA LLENADO DE CISTERNA DURANTE EL RELLENO, RELLENOS A VOLTEO Y RELLENOS COMPACTADOS AL 90% DE SU PVSM., DESPERDICIOS, PRUEBAS, EQUIPO, GARANTIA POR ESCRITO DE POR LO MENOS DE 5 AÑO,  HERRAMIENTA, MANO DE OBRA Y RETIRO DE MATERIAL SOBRANTE PRODUCTO DE EXCAVACION FUERA DE LA OBRA. </t>
  </si>
  <si>
    <t>RESUMEN DE PARTIDAS</t>
  </si>
  <si>
    <t>MSUP-CON-06472</t>
  </si>
  <si>
    <t>IMPORTE CON LETRA (IVA INCLUIDO)</t>
  </si>
  <si>
    <t>SUBTOTAL M.N.</t>
  </si>
  <si>
    <t>IVA M.N.</t>
  </si>
  <si>
    <t>TOTAL M.N.</t>
  </si>
  <si>
    <t>95.6000</t>
  </si>
  <si>
    <t>CERO PESOS 00/100 M.N.</t>
  </si>
  <si>
    <t>125.0000</t>
  </si>
  <si>
    <t>674.0000</t>
  </si>
  <si>
    <t>130.6000</t>
  </si>
  <si>
    <t>4.0000</t>
  </si>
  <si>
    <t>10.0000</t>
  </si>
  <si>
    <t>12.0000</t>
  </si>
  <si>
    <t>1.0000</t>
  </si>
  <si>
    <t>2.0000</t>
  </si>
  <si>
    <t>6.0000</t>
  </si>
  <si>
    <t>3.0000</t>
  </si>
  <si>
    <t>8.6000</t>
  </si>
  <si>
    <t>18.1500</t>
  </si>
  <si>
    <t>38.0000</t>
  </si>
  <si>
    <t>16.3000</t>
  </si>
  <si>
    <t>43.1500</t>
  </si>
  <si>
    <t>2.2500</t>
  </si>
  <si>
    <t>17.0500</t>
  </si>
  <si>
    <t>83.0000</t>
  </si>
  <si>
    <t>55.0000</t>
  </si>
  <si>
    <t>60.0000</t>
  </si>
  <si>
    <t>180.0000</t>
  </si>
  <si>
    <t>25.0000</t>
  </si>
  <si>
    <t>175.0000</t>
  </si>
  <si>
    <t>11.0000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</si>
</sst>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164" formatCode="#,##0.0000"/>
    <numFmt numFmtId="165" formatCode="\$#,##0.00"/>
  </numFmts>
  <fonts count="9" x14ac:knownFonts="1">
    <font>
      <sz val="11"/>
      <color rgb="FF000000"/>
      <name val="Calibri"/>
    </font>
    <font>
      <b/>
      <sz val="11"/>
      <color rgb="FF000000"/>
      <name val="Calibri"/>
      <family val="2"/>
    </font>
    <font>
      <b/>
      <sz val="8"/>
      <color rgb="FF000000"/>
      <name val="Calibri"/>
      <family val="2"/>
    </font>
    <font>
      <b/>
      <sz val="11"/>
      <color rgb="FFFFFFFF"/>
      <name val="Calibri"/>
      <family val="2"/>
    </font>
    <font>
      <sz val="8"/>
      <color rgb="FF000000"/>
      <name val="Calibri"/>
      <family val="2"/>
    </font>
    <font>
      <b/>
      <sz val="9"/>
      <color rgb="FF000000"/>
      <name val="Calibri"/>
      <family val="2"/>
    </font>
    <font>
      <b/>
      <sz val="14"/>
      <color rgb="FF000000"/>
      <name val="Calibri"/>
      <family val="2"/>
    </font>
    <font>
      <b/>
      <sz val="11"/>
      <color rgb="FF31869B"/>
      <name val="Calibri"/>
      <family val="2"/>
    </font>
    <font>
      <b/>
      <sz val="11"/>
      <color rgb="FFC0504D"/>
      <name val="Calibri"/>
      <family val="2"/>
    </font>
  </fonts>
  <fills count="6">
    <fill>
      <patternFill patternType="none"/>
    </fill>
    <fill>
      <patternFill patternType="gray125"/>
    </fill>
    <fill>
      <patternFill patternType="none"/>
    </fill>
    <fill>
      <patternFill patternType="solid">
        <fgColor rgb="FF632523"/>
        <bgColor rgb="FFFFFFFF"/>
      </patternFill>
    </fill>
    <fill>
      <patternFill patternType="solid">
        <fgColor rgb="FF632523"/>
        <bgColor rgb="FF000000"/>
      </patternFill>
    </fill>
    <fill>
      <patternFill patternType="solid">
        <fgColor rgb="FF632523"/>
        <bgColor indexed="64"/>
      </patternFill>
    </fill>
  </fills>
  <borders count="13">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s>
  <cellStyleXfs count="1">
    <xf numFmtId="0" fontId="0" fillId="0" borderId="0"/>
  </cellStyleXfs>
  <cellXfs count="72">
    <xf numFmtId="0" fontId="0" fillId="2" borderId="0" xfId="0" applyFill="1"/>
    <xf numFmtId="0" fontId="0" fillId="2" borderId="0" xfId="0" applyFill="1" applyAlignment="1">
      <alignment horizontal="center" vertical="top"/>
    </xf>
    <xf numFmtId="0" fontId="0" fillId="2" borderId="0" xfId="0" applyFill="1" applyAlignment="1">
      <alignment horizontal="center" vertical="center" wrapText="1"/>
    </xf>
    <xf numFmtId="0" fontId="0" fillId="2" borderId="0" xfId="0" applyFill="1" applyAlignment="1">
      <alignment horizontal="center" vertical="top" wrapText="1"/>
    </xf>
    <xf numFmtId="0" fontId="1"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49" fontId="0" fillId="2" borderId="4" xfId="0" applyNumberFormat="1" applyFill="1" applyBorder="1" applyAlignment="1">
      <alignment horizontal="left" vertical="center" wrapText="1"/>
    </xf>
    <xf numFmtId="49" fontId="0" fillId="2" borderId="5" xfId="0" applyNumberFormat="1" applyFill="1" applyBorder="1" applyAlignment="1">
      <alignment horizontal="left" vertical="center" wrapText="1"/>
    </xf>
    <xf numFmtId="49" fontId="0" fillId="2" borderId="6" xfId="0" applyNumberFormat="1" applyFill="1" applyBorder="1" applyAlignment="1">
      <alignment horizontal="left" vertical="center" wrapText="1"/>
    </xf>
    <xf numFmtId="49" fontId="0" fillId="2" borderId="0" xfId="0" applyNumberFormat="1" applyFill="1" applyAlignment="1">
      <alignment horizontal="left" vertical="center" wrapText="1"/>
    </xf>
    <xf numFmtId="49" fontId="0" fillId="2" borderId="0" xfId="0" applyNumberFormat="1" applyFill="1" applyAlignment="1">
      <alignment horizontal="left" vertical="top"/>
    </xf>
    <xf numFmtId="49" fontId="2" fillId="2" borderId="0" xfId="0" applyNumberFormat="1" applyFont="1" applyFill="1" applyAlignment="1">
      <alignment horizontal="right" vertical="center"/>
    </xf>
    <xf numFmtId="49" fontId="0" fillId="2" borderId="0" xfId="0" applyNumberFormat="1" applyFill="1" applyAlignment="1">
      <alignment horizontal="center" vertical="top"/>
    </xf>
    <xf numFmtId="49" fontId="2" fillId="2" borderId="7" xfId="0" applyNumberFormat="1" applyFont="1" applyFill="1" applyBorder="1" applyAlignment="1">
      <alignment horizontal="right" vertical="center" wrapText="1"/>
    </xf>
    <xf numFmtId="49" fontId="0" fillId="2" borderId="0" xfId="0" applyNumberFormat="1" applyFill="1" applyAlignment="1">
      <alignment horizontal="center" vertical="center" wrapText="1"/>
    </xf>
    <xf numFmtId="0" fontId="0" fillId="2" borderId="3" xfId="0" applyFill="1" applyBorder="1" applyAlignment="1">
      <alignment horizontal="justify" vertical="center" wrapText="1"/>
    </xf>
    <xf numFmtId="0" fontId="2" fillId="2" borderId="1" xfId="0" applyFont="1" applyFill="1" applyBorder="1" applyAlignment="1">
      <alignment horizontal="justify" vertical="center" wrapText="1"/>
    </xf>
    <xf numFmtId="0" fontId="0" fillId="2" borderId="0" xfId="0" applyFill="1" applyAlignment="1">
      <alignment horizontal="justify" vertical="center" wrapText="1"/>
    </xf>
    <xf numFmtId="0" fontId="0" fillId="2" borderId="0" xfId="0" applyFill="1" applyAlignment="1">
      <alignment horizontal="justify" vertical="top" wrapText="1"/>
    </xf>
    <xf numFmtId="49" fontId="3" fillId="3" borderId="8" xfId="0" applyNumberFormat="1" applyFont="1" applyFill="1" applyBorder="1" applyAlignment="1">
      <alignment horizontal="center" vertical="center" wrapText="1"/>
    </xf>
    <xf numFmtId="0" fontId="3" fillId="3" borderId="9" xfId="0" applyFont="1" applyFill="1" applyBorder="1" applyAlignment="1">
      <alignment horizontal="center" vertical="center" wrapText="1"/>
    </xf>
    <xf numFmtId="49" fontId="3" fillId="3" borderId="9"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1" fillId="2" borderId="0" xfId="0" applyNumberFormat="1" applyFont="1" applyFill="1" applyAlignment="1">
      <alignment horizontal="left" vertical="top"/>
    </xf>
    <xf numFmtId="0" fontId="1" fillId="2" borderId="0" xfId="0" applyFont="1" applyFill="1" applyAlignment="1">
      <alignment horizontal="justify" vertical="top" wrapText="1"/>
    </xf>
    <xf numFmtId="0" fontId="1" fillId="2" borderId="0" xfId="0" applyFont="1" applyFill="1" applyAlignment="1">
      <alignment horizontal="right" vertical="top"/>
    </xf>
    <xf numFmtId="49" fontId="1" fillId="2" borderId="0" xfId="0" applyNumberFormat="1" applyFont="1" applyFill="1" applyAlignment="1" applyProtection="1">
      <alignment horizontal="right" vertical="top"/>
      <protection hidden="1"/>
    </xf>
    <xf numFmtId="0" fontId="1" fillId="2" borderId="0" xfId="0" applyFont="1" applyFill="1" applyAlignment="1">
      <alignment horizontal="left" vertical="top" wrapText="1"/>
    </xf>
    <xf numFmtId="49" fontId="0" fillId="2" borderId="0" xfId="0" applyNumberFormat="1" applyFill="1" applyAlignment="1">
      <alignment horizontal="right" vertical="top"/>
    </xf>
    <xf numFmtId="49" fontId="7" fillId="2" borderId="0" xfId="0" applyNumberFormat="1" applyFont="1" applyFill="1" applyAlignment="1">
      <alignment horizontal="left" vertical="top"/>
    </xf>
    <xf numFmtId="0" fontId="7" fillId="2" borderId="0" xfId="0" applyFont="1" applyFill="1" applyAlignment="1">
      <alignment horizontal="left" vertical="top" wrapText="1"/>
    </xf>
    <xf numFmtId="0" fontId="7" fillId="2" borderId="0" xfId="0" applyFont="1" applyFill="1" applyAlignment="1">
      <alignment horizontal="right" vertical="top"/>
    </xf>
    <xf numFmtId="49" fontId="7" fillId="2" borderId="0" xfId="0" applyNumberFormat="1" applyFont="1" applyFill="1" applyAlignment="1">
      <alignment horizontal="right" vertical="top"/>
    </xf>
    <xf numFmtId="0" fontId="7" fillId="2" borderId="0" xfId="0" applyFont="1" applyFill="1" applyAlignment="1">
      <alignment horizontal="justify" vertical="top" wrapText="1"/>
    </xf>
    <xf numFmtId="49" fontId="8" fillId="2" borderId="0" xfId="0" applyNumberFormat="1" applyFont="1" applyFill="1" applyAlignment="1">
      <alignment horizontal="left" vertical="top"/>
    </xf>
    <xf numFmtId="0" fontId="8" fillId="2" borderId="0" xfId="0" applyFont="1" applyFill="1" applyAlignment="1">
      <alignment horizontal="left" vertical="top" wrapText="1"/>
    </xf>
    <xf numFmtId="0" fontId="8" fillId="2" borderId="0" xfId="0" applyFont="1" applyFill="1" applyAlignment="1">
      <alignment horizontal="right" vertical="top"/>
    </xf>
    <xf numFmtId="49" fontId="8" fillId="2" borderId="0" xfId="0" applyNumberFormat="1" applyFont="1" applyFill="1" applyAlignment="1">
      <alignment horizontal="right" vertical="top"/>
    </xf>
    <xf numFmtId="0" fontId="8" fillId="2" borderId="0" xfId="0" applyFont="1" applyFill="1" applyAlignment="1">
      <alignment horizontal="justify" vertical="top" wrapText="1"/>
    </xf>
    <xf numFmtId="49" fontId="3" fillId="4" borderId="0" xfId="0" applyNumberFormat="1" applyFont="1" applyFill="1" applyAlignment="1">
      <alignment horizontal="center" vertical="center"/>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49" fontId="1" fillId="2" borderId="0" xfId="0" applyNumberFormat="1" applyFont="1" applyFill="1" applyAlignment="1">
      <alignment horizontal="right" vertical="top"/>
    </xf>
    <xf numFmtId="164" fontId="0" fillId="2" borderId="0" xfId="0" applyNumberFormat="1" applyFill="1" applyAlignment="1">
      <alignment horizontal="center" vertical="top"/>
    </xf>
    <xf numFmtId="165" fontId="0" fillId="2" borderId="0" xfId="0" applyNumberFormat="1" applyFill="1" applyAlignment="1">
      <alignment horizontal="center" vertical="top"/>
    </xf>
    <xf numFmtId="0" fontId="3" fillId="3" borderId="8"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49" fontId="2" fillId="2" borderId="4" xfId="0" applyNumberFormat="1" applyFont="1" applyFill="1" applyBorder="1" applyAlignment="1">
      <alignment horizontal="right" vertical="center" wrapText="1"/>
    </xf>
    <xf numFmtId="49" fontId="2" fillId="2" borderId="5" xfId="0" applyNumberFormat="1" applyFont="1" applyFill="1" applyBorder="1" applyAlignment="1">
      <alignment horizontal="right" vertical="center" wrapText="1"/>
    </xf>
    <xf numFmtId="0" fontId="2" fillId="2" borderId="10" xfId="0" applyFont="1" applyFill="1" applyBorder="1" applyAlignment="1">
      <alignment horizontal="center" vertical="center" wrapText="1"/>
    </xf>
    <xf numFmtId="0" fontId="2" fillId="2" borderId="0" xfId="0" applyFont="1" applyFill="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distributed" vertical="distributed" wrapText="1"/>
    </xf>
    <xf numFmtId="8" fontId="0" fillId="2" borderId="0" xfId="0" applyNumberFormat="1" applyFill="1" applyAlignment="1">
      <alignment horizontal="right" vertical="top"/>
    </xf>
    <xf numFmtId="0" fontId="3" fillId="5" borderId="0" xfId="0" applyFont="1" applyFill="1" applyAlignment="1">
      <alignment horizontal="right" vertical="center" wrapText="1"/>
    </xf>
    <xf numFmtId="0" fontId="3" fillId="5" borderId="0" xfId="0" applyFont="1" applyFill="1" applyAlignment="1">
      <alignment horizontal="right" vertical="center"/>
    </xf>
    <xf numFmtId="49" fontId="3" fillId="5" borderId="0" xfId="0" applyNumberFormat="1" applyFont="1" applyFill="1" applyAlignment="1">
      <alignment horizontal="center" vertical="top"/>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133350</xdr:colOff>
      <xdr:row>1</xdr:row>
      <xdr:rowOff>38100</xdr:rowOff>
    </xdr:from>
    <xdr:ext cx="1514475" cy="1571625"/>
    <xdr:pic>
      <xdr:nvPicPr>
        <xdr:cNvPr id="2" name="3 Imagen"/>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oneCellAnchor>
    <xdr:from>
      <xdr:col>6</xdr:col>
      <xdr:colOff>38100</xdr:colOff>
      <xdr:row>4</xdr:row>
      <xdr:rowOff>9525</xdr:rowOff>
    </xdr:from>
    <xdr:ext cx="1181100" cy="171450"/>
    <xdr:pic>
      <xdr:nvPicPr>
        <xdr:cNvPr id="3" name="Imagen 3"/>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128"/>
  <sheetViews>
    <sheetView tabSelected="1" workbookViewId="0">
      <selection activeCell="A125" sqref="A125:E126"/>
    </sheetView>
  </sheetViews>
  <sheetFormatPr baseColWidth="10" defaultColWidth="9.140625" defaultRowHeight="15" x14ac:dyDescent="0.25"/>
  <cols>
    <col min="1" max="1" width="25.7109375" style="13" customWidth="1"/>
    <col min="2" max="2" width="55.7109375" style="21" customWidth="1"/>
    <col min="3" max="3" width="10.7109375" style="1" customWidth="1"/>
    <col min="4" max="4" width="15.42578125" style="55" customWidth="1"/>
    <col min="5" max="5" width="18.7109375" style="56" customWidth="1"/>
    <col min="6" max="6" width="30.7109375" style="3" customWidth="1"/>
    <col min="7" max="7" width="18.7109375" style="56" customWidth="1"/>
    <col min="8" max="8" width="0.140625" customWidth="1"/>
  </cols>
  <sheetData>
    <row r="1" spans="1:7" x14ac:dyDescent="0.25">
      <c r="A1" s="9"/>
      <c r="B1" s="4" t="s">
        <v>0</v>
      </c>
      <c r="C1" s="58" t="s">
        <v>1</v>
      </c>
      <c r="D1" s="58"/>
      <c r="E1" s="58"/>
      <c r="F1" s="58"/>
      <c r="G1" s="5"/>
    </row>
    <row r="2" spans="1:7" x14ac:dyDescent="0.25">
      <c r="A2" s="10"/>
      <c r="B2" s="6" t="s">
        <v>2</v>
      </c>
      <c r="C2" s="60" t="s">
        <v>3</v>
      </c>
      <c r="D2" s="60"/>
      <c r="E2" s="60"/>
      <c r="F2" s="60"/>
      <c r="G2" s="7"/>
    </row>
    <row r="3" spans="1:7" x14ac:dyDescent="0.25">
      <c r="A3" s="10"/>
      <c r="B3" s="6" t="s">
        <v>4</v>
      </c>
      <c r="C3" s="60"/>
      <c r="D3" s="60"/>
      <c r="E3" s="60"/>
      <c r="F3" s="60"/>
      <c r="G3" s="7"/>
    </row>
    <row r="4" spans="1:7" ht="15.75" customHeight="1" x14ac:dyDescent="0.25">
      <c r="A4" s="10"/>
      <c r="B4" s="18"/>
      <c r="C4" s="60"/>
      <c r="D4" s="60"/>
      <c r="E4" s="60"/>
      <c r="F4" s="60"/>
      <c r="G4" s="7"/>
    </row>
    <row r="5" spans="1:7" x14ac:dyDescent="0.25">
      <c r="A5" s="10"/>
      <c r="B5" s="19" t="s">
        <v>5</v>
      </c>
      <c r="C5" s="61" t="s">
        <v>6</v>
      </c>
      <c r="D5" s="61"/>
      <c r="E5" s="63"/>
      <c r="F5" s="63"/>
      <c r="G5" s="7"/>
    </row>
    <row r="6" spans="1:7" x14ac:dyDescent="0.25">
      <c r="A6" s="10"/>
      <c r="B6" s="67"/>
      <c r="C6" s="27"/>
      <c r="D6" s="14" t="s">
        <v>7</v>
      </c>
      <c r="E6" s="64"/>
      <c r="F6" s="64"/>
      <c r="G6" s="7"/>
    </row>
    <row r="7" spans="1:7" x14ac:dyDescent="0.25">
      <c r="A7" s="10"/>
      <c r="B7" s="67"/>
      <c r="C7" s="62" t="s">
        <v>8</v>
      </c>
      <c r="D7" s="62"/>
      <c r="E7" s="64"/>
      <c r="F7" s="64"/>
      <c r="G7" s="7"/>
    </row>
    <row r="8" spans="1:7" x14ac:dyDescent="0.25">
      <c r="A8" s="10"/>
      <c r="B8" s="67"/>
      <c r="C8" s="62" t="s">
        <v>9</v>
      </c>
      <c r="D8" s="62"/>
      <c r="E8" s="64"/>
      <c r="F8" s="64"/>
      <c r="G8" s="7"/>
    </row>
    <row r="9" spans="1:7" ht="15.75" customHeight="1" x14ac:dyDescent="0.25">
      <c r="A9" s="10"/>
      <c r="B9" s="67"/>
      <c r="C9" s="28"/>
      <c r="D9" s="16"/>
      <c r="E9" s="29"/>
      <c r="F9" s="30"/>
      <c r="G9" s="8"/>
    </row>
    <row r="10" spans="1:7" x14ac:dyDescent="0.25">
      <c r="A10" s="10"/>
      <c r="B10" s="19" t="s">
        <v>10</v>
      </c>
      <c r="C10" s="59" t="s">
        <v>11</v>
      </c>
      <c r="D10" s="59"/>
      <c r="E10" s="59"/>
      <c r="F10" s="59"/>
      <c r="G10" s="5" t="s">
        <v>12</v>
      </c>
    </row>
    <row r="11" spans="1:7" x14ac:dyDescent="0.25">
      <c r="A11" s="10"/>
      <c r="B11" s="31"/>
      <c r="C11" s="65"/>
      <c r="D11" s="65"/>
      <c r="E11" s="65"/>
      <c r="F11" s="65"/>
      <c r="G11" s="33"/>
    </row>
    <row r="12" spans="1:7" ht="15.75" customHeight="1" x14ac:dyDescent="0.25">
      <c r="A12" s="11"/>
      <c r="B12" s="32"/>
      <c r="C12" s="66"/>
      <c r="D12" s="66"/>
      <c r="E12" s="66"/>
      <c r="F12" s="66"/>
      <c r="G12" s="34"/>
    </row>
    <row r="13" spans="1:7" ht="15.75" customHeight="1" x14ac:dyDescent="0.25">
      <c r="A13" s="12"/>
      <c r="B13" s="20"/>
      <c r="C13" s="2"/>
      <c r="D13" s="17"/>
      <c r="E13" s="2"/>
      <c r="F13" s="2"/>
      <c r="G13" s="2"/>
    </row>
    <row r="14" spans="1:7" ht="15.75" customHeight="1" x14ac:dyDescent="0.25">
      <c r="A14" s="57" t="s">
        <v>13</v>
      </c>
      <c r="B14" s="57"/>
      <c r="C14" s="57"/>
      <c r="D14" s="57"/>
      <c r="E14" s="57"/>
      <c r="F14" s="57"/>
      <c r="G14" s="57"/>
    </row>
    <row r="15" spans="1:7" ht="15.75" customHeight="1" x14ac:dyDescent="0.25">
      <c r="A15" s="12"/>
      <c r="B15" s="20"/>
      <c r="C15" s="2"/>
      <c r="D15" s="17"/>
      <c r="E15" s="2"/>
      <c r="F15" s="2"/>
      <c r="G15" s="2"/>
    </row>
    <row r="16" spans="1:7" ht="30.75" customHeight="1" x14ac:dyDescent="0.25">
      <c r="A16" s="22" t="s">
        <v>14</v>
      </c>
      <c r="B16" s="23" t="s">
        <v>15</v>
      </c>
      <c r="C16" s="23" t="s">
        <v>16</v>
      </c>
      <c r="D16" s="24" t="s">
        <v>17</v>
      </c>
      <c r="E16" s="23" t="s">
        <v>18</v>
      </c>
      <c r="F16" s="25" t="s">
        <v>19</v>
      </c>
      <c r="G16" s="26" t="s">
        <v>20</v>
      </c>
    </row>
    <row r="17" spans="1:8" ht="75" x14ac:dyDescent="0.25">
      <c r="A17" s="35" t="s">
        <v>21</v>
      </c>
      <c r="B17" s="36" t="s">
        <v>22</v>
      </c>
      <c r="C17" s="37"/>
      <c r="D17" s="38"/>
      <c r="E17" s="37"/>
      <c r="F17" s="39"/>
      <c r="G17" s="37" t="str">
        <f>TEXT(SUM(G18 + G44 + G58 + G64 + G75 + G82 + G88 + G91), "$ #,##0.00 ;")</f>
        <v xml:space="preserve">$ 0.00 </v>
      </c>
    </row>
    <row r="18" spans="1:8" x14ac:dyDescent="0.25">
      <c r="A18" s="41" t="s">
        <v>23</v>
      </c>
      <c r="B18" s="45" t="s">
        <v>24</v>
      </c>
      <c r="C18" s="43"/>
      <c r="D18" s="44"/>
      <c r="E18" s="43"/>
      <c r="F18" s="42"/>
      <c r="G18" s="43" t="str">
        <f>TEXT(SUM(G19 + G22 + G26 + G31 + G33 + G37), "$ #,##0.00 ;")</f>
        <v xml:space="preserve">$ 0.00 </v>
      </c>
    </row>
    <row r="19" spans="1:8" x14ac:dyDescent="0.25">
      <c r="A19" s="46" t="s">
        <v>25</v>
      </c>
      <c r="B19" s="50" t="s">
        <v>26</v>
      </c>
      <c r="C19" s="48"/>
      <c r="D19" s="49"/>
      <c r="E19" s="48"/>
      <c r="F19" s="47"/>
      <c r="G19" s="48" t="str">
        <f>TEXT(SUM(G20:G21), "$ #,##0.00 ;")</f>
        <v xml:space="preserve">$ 0.00 </v>
      </c>
    </row>
    <row r="20" spans="1:8" ht="105" x14ac:dyDescent="0.25">
      <c r="A20" s="13">
        <v>355005</v>
      </c>
      <c r="B20" s="21" t="s">
        <v>27</v>
      </c>
      <c r="C20" s="1" t="s">
        <v>28</v>
      </c>
      <c r="D20" s="40" t="s">
        <v>134</v>
      </c>
      <c r="E20" s="68">
        <v>0</v>
      </c>
      <c r="F20" s="3" t="s">
        <v>135</v>
      </c>
      <c r="G20" s="68">
        <v>0</v>
      </c>
      <c r="H20">
        <v>373152</v>
      </c>
    </row>
    <row r="21" spans="1:8" ht="180" x14ac:dyDescent="0.25">
      <c r="A21" s="13">
        <v>908892</v>
      </c>
      <c r="B21" s="21" t="s">
        <v>29</v>
      </c>
      <c r="C21" s="1" t="s">
        <v>28</v>
      </c>
      <c r="D21" s="40" t="s">
        <v>136</v>
      </c>
      <c r="E21" s="68">
        <v>0</v>
      </c>
      <c r="F21" s="3" t="s">
        <v>135</v>
      </c>
      <c r="G21" s="68">
        <v>0</v>
      </c>
      <c r="H21">
        <v>373153</v>
      </c>
    </row>
    <row r="22" spans="1:8" x14ac:dyDescent="0.25">
      <c r="A22" s="46" t="s">
        <v>30</v>
      </c>
      <c r="B22" s="50" t="s">
        <v>31</v>
      </c>
      <c r="C22" s="48"/>
      <c r="D22" s="49"/>
      <c r="E22" s="48"/>
      <c r="F22" s="47"/>
      <c r="G22" s="48" t="str">
        <f>TEXT(SUM(G23:G25), "$ #,##0.00 ;")</f>
        <v xml:space="preserve">$ 0.00 </v>
      </c>
    </row>
    <row r="23" spans="1:8" ht="180" x14ac:dyDescent="0.25">
      <c r="A23" s="13">
        <v>393804</v>
      </c>
      <c r="B23" s="21" t="s">
        <v>32</v>
      </c>
      <c r="C23" s="1" t="s">
        <v>28</v>
      </c>
      <c r="D23" s="40" t="s">
        <v>137</v>
      </c>
      <c r="E23" s="68">
        <v>0</v>
      </c>
      <c r="F23" s="3" t="s">
        <v>135</v>
      </c>
      <c r="G23" s="68">
        <v>0</v>
      </c>
      <c r="H23">
        <v>373154</v>
      </c>
    </row>
    <row r="24" spans="1:8" ht="165" x14ac:dyDescent="0.25">
      <c r="A24" s="13">
        <v>968005</v>
      </c>
      <c r="B24" s="21" t="s">
        <v>33</v>
      </c>
      <c r="C24" s="1" t="s">
        <v>28</v>
      </c>
      <c r="D24" s="40" t="s">
        <v>34</v>
      </c>
      <c r="E24" s="68">
        <v>0</v>
      </c>
      <c r="F24" s="3" t="s">
        <v>135</v>
      </c>
      <c r="G24" s="68">
        <v>0</v>
      </c>
      <c r="H24">
        <v>373155</v>
      </c>
    </row>
    <row r="25" spans="1:8" ht="210" x14ac:dyDescent="0.25">
      <c r="A25" s="13">
        <v>968008</v>
      </c>
      <c r="B25" s="21" t="s">
        <v>35</v>
      </c>
      <c r="C25" s="1" t="s">
        <v>28</v>
      </c>
      <c r="D25" s="40" t="s">
        <v>138</v>
      </c>
      <c r="E25" s="68">
        <v>0</v>
      </c>
      <c r="F25" s="3" t="s">
        <v>135</v>
      </c>
      <c r="G25" s="68">
        <v>0</v>
      </c>
      <c r="H25">
        <v>373156</v>
      </c>
    </row>
    <row r="26" spans="1:8" x14ac:dyDescent="0.25">
      <c r="A26" s="46" t="s">
        <v>36</v>
      </c>
      <c r="B26" s="50" t="s">
        <v>37</v>
      </c>
      <c r="C26" s="48"/>
      <c r="D26" s="49"/>
      <c r="E26" s="48"/>
      <c r="F26" s="47"/>
      <c r="G26" s="48" t="str">
        <f>TEXT(SUM(G27:G30), "$ #,##0.00 ;")</f>
        <v xml:space="preserve">$ 0.00 </v>
      </c>
    </row>
    <row r="27" spans="1:8" ht="105" x14ac:dyDescent="0.25">
      <c r="A27" s="13">
        <v>412006</v>
      </c>
      <c r="B27" s="21" t="s">
        <v>38</v>
      </c>
      <c r="C27" s="1" t="s">
        <v>39</v>
      </c>
      <c r="D27" s="40" t="s">
        <v>40</v>
      </c>
      <c r="E27" s="68">
        <v>0</v>
      </c>
      <c r="F27" s="3" t="s">
        <v>135</v>
      </c>
      <c r="G27" s="68">
        <v>0</v>
      </c>
      <c r="H27">
        <v>373157</v>
      </c>
    </row>
    <row r="28" spans="1:8" ht="75" x14ac:dyDescent="0.25">
      <c r="A28" s="13">
        <v>424047</v>
      </c>
      <c r="B28" s="21" t="s">
        <v>41</v>
      </c>
      <c r="C28" s="1" t="s">
        <v>42</v>
      </c>
      <c r="D28" s="40" t="s">
        <v>139</v>
      </c>
      <c r="E28" s="68">
        <v>0</v>
      </c>
      <c r="F28" s="3" t="s">
        <v>135</v>
      </c>
      <c r="G28" s="68">
        <v>0</v>
      </c>
      <c r="H28">
        <v>373158</v>
      </c>
    </row>
    <row r="29" spans="1:8" ht="45" x14ac:dyDescent="0.25">
      <c r="A29" s="13">
        <v>424322</v>
      </c>
      <c r="B29" s="21" t="s">
        <v>43</v>
      </c>
      <c r="C29" s="1" t="s">
        <v>42</v>
      </c>
      <c r="D29" s="40" t="s">
        <v>140</v>
      </c>
      <c r="E29" s="68">
        <v>0</v>
      </c>
      <c r="F29" s="3" t="s">
        <v>135</v>
      </c>
      <c r="G29" s="68">
        <v>0</v>
      </c>
      <c r="H29">
        <v>373159</v>
      </c>
    </row>
    <row r="30" spans="1:8" ht="60" x14ac:dyDescent="0.25">
      <c r="A30" s="13">
        <v>970312</v>
      </c>
      <c r="B30" s="21" t="s">
        <v>44</v>
      </c>
      <c r="C30" s="1" t="s">
        <v>42</v>
      </c>
      <c r="D30" s="40" t="s">
        <v>139</v>
      </c>
      <c r="E30" s="68">
        <v>0</v>
      </c>
      <c r="F30" s="3" t="s">
        <v>135</v>
      </c>
      <c r="G30" s="68">
        <v>0</v>
      </c>
      <c r="H30">
        <v>373160</v>
      </c>
    </row>
    <row r="31" spans="1:8" x14ac:dyDescent="0.25">
      <c r="A31" s="46" t="s">
        <v>45</v>
      </c>
      <c r="B31" s="50" t="s">
        <v>46</v>
      </c>
      <c r="C31" s="48"/>
      <c r="D31" s="49"/>
      <c r="E31" s="48"/>
      <c r="F31" s="47"/>
      <c r="G31" s="48" t="str">
        <f>TEXT(SUM(G32:G32), "$ #,##0.00 ;")</f>
        <v xml:space="preserve">$ 0.00 </v>
      </c>
    </row>
    <row r="32" spans="1:8" ht="75" x14ac:dyDescent="0.25">
      <c r="A32" s="13">
        <v>426522</v>
      </c>
      <c r="B32" s="21" t="s">
        <v>47</v>
      </c>
      <c r="C32" s="1" t="s">
        <v>42</v>
      </c>
      <c r="D32" s="40" t="s">
        <v>141</v>
      </c>
      <c r="E32" s="68">
        <v>0</v>
      </c>
      <c r="F32" s="3" t="s">
        <v>135</v>
      </c>
      <c r="G32" s="68">
        <v>0</v>
      </c>
      <c r="H32">
        <v>373161</v>
      </c>
    </row>
    <row r="33" spans="1:8" x14ac:dyDescent="0.25">
      <c r="A33" s="46" t="s">
        <v>48</v>
      </c>
      <c r="B33" s="50" t="s">
        <v>49</v>
      </c>
      <c r="C33" s="48"/>
      <c r="D33" s="49"/>
      <c r="E33" s="48"/>
      <c r="F33" s="47"/>
      <c r="G33" s="48" t="str">
        <f>TEXT(SUM(G34:G36), "$ #,##0.00 ;")</f>
        <v xml:space="preserve">$ 0.00 </v>
      </c>
    </row>
    <row r="34" spans="1:8" ht="105" x14ac:dyDescent="0.25">
      <c r="A34" s="13">
        <v>572015</v>
      </c>
      <c r="B34" s="21" t="s">
        <v>50</v>
      </c>
      <c r="C34" s="1" t="s">
        <v>51</v>
      </c>
      <c r="D34" s="40" t="s">
        <v>142</v>
      </c>
      <c r="E34" s="68">
        <v>0</v>
      </c>
      <c r="F34" s="3" t="s">
        <v>135</v>
      </c>
      <c r="G34" s="68">
        <v>0</v>
      </c>
      <c r="H34">
        <v>373162</v>
      </c>
    </row>
    <row r="35" spans="1:8" ht="165" x14ac:dyDescent="0.25">
      <c r="A35" s="13">
        <v>579030</v>
      </c>
      <c r="B35" s="21" t="s">
        <v>52</v>
      </c>
      <c r="C35" s="1" t="s">
        <v>42</v>
      </c>
      <c r="D35" s="40" t="s">
        <v>142</v>
      </c>
      <c r="E35" s="68">
        <v>0</v>
      </c>
      <c r="F35" s="3" t="s">
        <v>135</v>
      </c>
      <c r="G35" s="68">
        <v>0</v>
      </c>
      <c r="H35">
        <v>373163</v>
      </c>
    </row>
    <row r="36" spans="1:8" ht="345" x14ac:dyDescent="0.25">
      <c r="A36" s="13">
        <v>593479</v>
      </c>
      <c r="B36" s="21" t="s">
        <v>53</v>
      </c>
      <c r="C36" s="1" t="s">
        <v>42</v>
      </c>
      <c r="D36" s="40" t="s">
        <v>142</v>
      </c>
      <c r="E36" s="68">
        <v>0</v>
      </c>
      <c r="F36" s="3" t="s">
        <v>135</v>
      </c>
      <c r="G36" s="68">
        <v>0</v>
      </c>
      <c r="H36">
        <v>373164</v>
      </c>
    </row>
    <row r="37" spans="1:8" x14ac:dyDescent="0.25">
      <c r="A37" s="46" t="s">
        <v>54</v>
      </c>
      <c r="B37" s="50" t="s">
        <v>55</v>
      </c>
      <c r="C37" s="48"/>
      <c r="D37" s="49"/>
      <c r="E37" s="48"/>
      <c r="F37" s="47"/>
      <c r="G37" s="48" t="str">
        <f>TEXT(SUM(G38:G43), "$ #,##0.00 ;")</f>
        <v xml:space="preserve">$ 0.00 </v>
      </c>
    </row>
    <row r="38" spans="1:8" ht="75" x14ac:dyDescent="0.25">
      <c r="A38" s="13">
        <v>385302</v>
      </c>
      <c r="B38" s="21" t="s">
        <v>56</v>
      </c>
      <c r="C38" s="1" t="s">
        <v>42</v>
      </c>
      <c r="D38" s="40" t="s">
        <v>142</v>
      </c>
      <c r="E38" s="68">
        <v>0</v>
      </c>
      <c r="F38" s="3" t="s">
        <v>135</v>
      </c>
      <c r="G38" s="68">
        <v>0</v>
      </c>
      <c r="H38">
        <v>373165</v>
      </c>
    </row>
    <row r="39" spans="1:8" ht="75" x14ac:dyDescent="0.25">
      <c r="A39" s="13">
        <v>385312</v>
      </c>
      <c r="B39" s="21" t="s">
        <v>57</v>
      </c>
      <c r="C39" s="1" t="s">
        <v>42</v>
      </c>
      <c r="D39" s="40" t="s">
        <v>143</v>
      </c>
      <c r="E39" s="68">
        <v>0</v>
      </c>
      <c r="F39" s="3" t="s">
        <v>135</v>
      </c>
      <c r="G39" s="68">
        <v>0</v>
      </c>
      <c r="H39">
        <v>373166</v>
      </c>
    </row>
    <row r="40" spans="1:8" ht="75" x14ac:dyDescent="0.25">
      <c r="A40" s="13">
        <v>571115</v>
      </c>
      <c r="B40" s="21" t="s">
        <v>58</v>
      </c>
      <c r="C40" s="1" t="s">
        <v>51</v>
      </c>
      <c r="D40" s="40" t="s">
        <v>140</v>
      </c>
      <c r="E40" s="68">
        <v>0</v>
      </c>
      <c r="F40" s="3" t="s">
        <v>135</v>
      </c>
      <c r="G40" s="68">
        <v>0</v>
      </c>
      <c r="H40">
        <v>373167</v>
      </c>
    </row>
    <row r="41" spans="1:8" ht="75" x14ac:dyDescent="0.25">
      <c r="A41" s="13">
        <v>964066</v>
      </c>
      <c r="B41" s="21" t="s">
        <v>59</v>
      </c>
      <c r="C41" s="1" t="s">
        <v>42</v>
      </c>
      <c r="D41" s="40" t="s">
        <v>139</v>
      </c>
      <c r="E41" s="68">
        <v>0</v>
      </c>
      <c r="F41" s="3" t="s">
        <v>135</v>
      </c>
      <c r="G41" s="68">
        <v>0</v>
      </c>
      <c r="H41">
        <v>373168</v>
      </c>
    </row>
    <row r="42" spans="1:8" ht="45" x14ac:dyDescent="0.25">
      <c r="A42" s="13">
        <v>964190</v>
      </c>
      <c r="B42" s="21" t="s">
        <v>60</v>
      </c>
      <c r="C42" s="1" t="s">
        <v>42</v>
      </c>
      <c r="D42" s="40" t="s">
        <v>144</v>
      </c>
      <c r="E42" s="68">
        <v>0</v>
      </c>
      <c r="F42" s="3" t="s">
        <v>135</v>
      </c>
      <c r="G42" s="68">
        <v>0</v>
      </c>
      <c r="H42">
        <v>373169</v>
      </c>
    </row>
    <row r="43" spans="1:8" ht="45" x14ac:dyDescent="0.25">
      <c r="A43" s="13">
        <v>964191</v>
      </c>
      <c r="B43" s="21" t="s">
        <v>61</v>
      </c>
      <c r="C43" s="1" t="s">
        <v>42</v>
      </c>
      <c r="D43" s="40" t="s">
        <v>145</v>
      </c>
      <c r="E43" s="68">
        <v>0</v>
      </c>
      <c r="F43" s="3" t="s">
        <v>135</v>
      </c>
      <c r="G43" s="68">
        <v>0</v>
      </c>
      <c r="H43">
        <v>373170</v>
      </c>
    </row>
    <row r="44" spans="1:8" x14ac:dyDescent="0.25">
      <c r="A44" s="41" t="s">
        <v>62</v>
      </c>
      <c r="B44" s="45" t="s">
        <v>63</v>
      </c>
      <c r="C44" s="43"/>
      <c r="D44" s="44"/>
      <c r="E44" s="43"/>
      <c r="F44" s="42"/>
      <c r="G44" s="43" t="str">
        <f>TEXT(SUM(G45 + G48 + G52 + G55), "$ #,##0.00 ;")</f>
        <v xml:space="preserve">$ 0.00 </v>
      </c>
    </row>
    <row r="45" spans="1:8" x14ac:dyDescent="0.25">
      <c r="A45" s="46" t="s">
        <v>64</v>
      </c>
      <c r="B45" s="50" t="s">
        <v>65</v>
      </c>
      <c r="C45" s="48"/>
      <c r="D45" s="49"/>
      <c r="E45" s="48"/>
      <c r="F45" s="47"/>
      <c r="G45" s="48" t="str">
        <f>TEXT(SUM(G46:G47), "$ #,##0.00 ;")</f>
        <v xml:space="preserve">$ 0.00 </v>
      </c>
    </row>
    <row r="46" spans="1:8" ht="75" x14ac:dyDescent="0.25">
      <c r="A46" s="13">
        <v>140663</v>
      </c>
      <c r="B46" s="21" t="s">
        <v>66</v>
      </c>
      <c r="C46" s="1" t="s">
        <v>28</v>
      </c>
      <c r="D46" s="40" t="s">
        <v>146</v>
      </c>
      <c r="E46" s="68">
        <v>0</v>
      </c>
      <c r="F46" s="3" t="s">
        <v>135</v>
      </c>
      <c r="G46" s="68">
        <v>0</v>
      </c>
      <c r="H46">
        <v>373171</v>
      </c>
    </row>
    <row r="47" spans="1:8" ht="75" x14ac:dyDescent="0.25">
      <c r="A47" s="13">
        <v>917495</v>
      </c>
      <c r="B47" s="21" t="s">
        <v>67</v>
      </c>
      <c r="C47" s="1" t="s">
        <v>28</v>
      </c>
      <c r="D47" s="40" t="s">
        <v>147</v>
      </c>
      <c r="E47" s="68">
        <v>0</v>
      </c>
      <c r="F47" s="3" t="s">
        <v>135</v>
      </c>
      <c r="G47" s="68">
        <v>0</v>
      </c>
      <c r="H47">
        <v>373172</v>
      </c>
    </row>
    <row r="48" spans="1:8" x14ac:dyDescent="0.25">
      <c r="A48" s="46" t="s">
        <v>68</v>
      </c>
      <c r="B48" s="50" t="s">
        <v>69</v>
      </c>
      <c r="C48" s="48"/>
      <c r="D48" s="49"/>
      <c r="E48" s="48"/>
      <c r="F48" s="47"/>
      <c r="G48" s="48" t="str">
        <f>TEXT(SUM(G49:G51), "$ #,##0.00 ;")</f>
        <v xml:space="preserve">$ 0.00 </v>
      </c>
    </row>
    <row r="49" spans="1:8" ht="60" x14ac:dyDescent="0.25">
      <c r="A49" s="13">
        <v>150020</v>
      </c>
      <c r="B49" s="21" t="s">
        <v>70</v>
      </c>
      <c r="C49" s="1" t="s">
        <v>28</v>
      </c>
      <c r="D49" s="40" t="s">
        <v>148</v>
      </c>
      <c r="E49" s="68">
        <v>0</v>
      </c>
      <c r="F49" s="3" t="s">
        <v>135</v>
      </c>
      <c r="G49" s="68">
        <v>0</v>
      </c>
      <c r="H49">
        <v>373173</v>
      </c>
    </row>
    <row r="50" spans="1:8" ht="75" x14ac:dyDescent="0.25">
      <c r="A50" s="13">
        <v>152002</v>
      </c>
      <c r="B50" s="21" t="s">
        <v>71</v>
      </c>
      <c r="C50" s="1" t="s">
        <v>72</v>
      </c>
      <c r="D50" s="40" t="s">
        <v>149</v>
      </c>
      <c r="E50" s="68">
        <v>0</v>
      </c>
      <c r="F50" s="3" t="s">
        <v>135</v>
      </c>
      <c r="G50" s="68">
        <v>0</v>
      </c>
      <c r="H50">
        <v>373174</v>
      </c>
    </row>
    <row r="51" spans="1:8" ht="75" x14ac:dyDescent="0.25">
      <c r="A51" s="13">
        <v>152102</v>
      </c>
      <c r="B51" s="21" t="s">
        <v>73</v>
      </c>
      <c r="C51" s="1" t="s">
        <v>72</v>
      </c>
      <c r="D51" s="40" t="s">
        <v>149</v>
      </c>
      <c r="E51" s="68">
        <v>0</v>
      </c>
      <c r="F51" s="3" t="s">
        <v>135</v>
      </c>
      <c r="G51" s="68">
        <v>0</v>
      </c>
      <c r="H51">
        <v>373175</v>
      </c>
    </row>
    <row r="52" spans="1:8" x14ac:dyDescent="0.25">
      <c r="A52" s="46" t="s">
        <v>74</v>
      </c>
      <c r="B52" s="50" t="s">
        <v>75</v>
      </c>
      <c r="C52" s="48"/>
      <c r="D52" s="49"/>
      <c r="E52" s="48"/>
      <c r="F52" s="47"/>
      <c r="G52" s="48" t="str">
        <f>TEXT(SUM(G53:G54), "$ #,##0.00 ;")</f>
        <v xml:space="preserve">$ 0.00 </v>
      </c>
    </row>
    <row r="53" spans="1:8" ht="135" x14ac:dyDescent="0.25">
      <c r="A53" s="13">
        <v>180102</v>
      </c>
      <c r="B53" s="21" t="s">
        <v>76</v>
      </c>
      <c r="C53" s="1" t="s">
        <v>72</v>
      </c>
      <c r="D53" s="40" t="s">
        <v>150</v>
      </c>
      <c r="E53" s="68">
        <v>0</v>
      </c>
      <c r="F53" s="3" t="s">
        <v>135</v>
      </c>
      <c r="G53" s="68">
        <v>0</v>
      </c>
      <c r="H53">
        <v>373176</v>
      </c>
    </row>
    <row r="54" spans="1:8" ht="90" x14ac:dyDescent="0.25">
      <c r="A54" s="13">
        <v>190042</v>
      </c>
      <c r="B54" s="21" t="s">
        <v>77</v>
      </c>
      <c r="C54" s="1" t="s">
        <v>28</v>
      </c>
      <c r="D54" s="40" t="s">
        <v>151</v>
      </c>
      <c r="E54" s="68">
        <v>0</v>
      </c>
      <c r="F54" s="3" t="s">
        <v>135</v>
      </c>
      <c r="G54" s="68">
        <v>0</v>
      </c>
      <c r="H54">
        <v>373177</v>
      </c>
    </row>
    <row r="55" spans="1:8" x14ac:dyDescent="0.25">
      <c r="A55" s="46" t="s">
        <v>78</v>
      </c>
      <c r="B55" s="50" t="s">
        <v>79</v>
      </c>
      <c r="C55" s="48"/>
      <c r="D55" s="49"/>
      <c r="E55" s="48"/>
      <c r="F55" s="47"/>
      <c r="G55" s="48" t="str">
        <f>TEXT(SUM(G56:G57), "$ #,##0.00 ;")</f>
        <v xml:space="preserve">$ 0.00 </v>
      </c>
    </row>
    <row r="56" spans="1:8" ht="135" x14ac:dyDescent="0.25">
      <c r="A56" s="13">
        <v>373022</v>
      </c>
      <c r="B56" s="21" t="s">
        <v>80</v>
      </c>
      <c r="C56" s="1" t="s">
        <v>28</v>
      </c>
      <c r="D56" s="40" t="s">
        <v>152</v>
      </c>
      <c r="E56" s="68">
        <v>0</v>
      </c>
      <c r="F56" s="3" t="s">
        <v>135</v>
      </c>
      <c r="G56" s="68">
        <v>0</v>
      </c>
      <c r="H56">
        <v>373178</v>
      </c>
    </row>
    <row r="57" spans="1:8" ht="60" x14ac:dyDescent="0.25">
      <c r="A57" s="13">
        <v>373780</v>
      </c>
      <c r="B57" s="21" t="s">
        <v>81</v>
      </c>
      <c r="C57" s="1" t="s">
        <v>28</v>
      </c>
      <c r="D57" s="40" t="s">
        <v>152</v>
      </c>
      <c r="E57" s="68">
        <v>0</v>
      </c>
      <c r="F57" s="3" t="s">
        <v>135</v>
      </c>
      <c r="G57" s="68">
        <v>0</v>
      </c>
      <c r="H57">
        <v>373179</v>
      </c>
    </row>
    <row r="58" spans="1:8" x14ac:dyDescent="0.25">
      <c r="A58" s="41">
        <v>34</v>
      </c>
      <c r="B58" s="45" t="s">
        <v>82</v>
      </c>
      <c r="C58" s="43"/>
      <c r="D58" s="44"/>
      <c r="E58" s="43"/>
      <c r="F58" s="42"/>
      <c r="G58" s="43" t="str">
        <f>TEXT(SUM(G59 + G61), "$ #,##0.00 ;")</f>
        <v xml:space="preserve">$ 0.00 </v>
      </c>
    </row>
    <row r="59" spans="1:8" x14ac:dyDescent="0.25">
      <c r="A59" s="46" t="s">
        <v>83</v>
      </c>
      <c r="B59" s="50" t="s">
        <v>84</v>
      </c>
      <c r="C59" s="48"/>
      <c r="D59" s="49"/>
      <c r="E59" s="48"/>
      <c r="F59" s="47"/>
      <c r="G59" s="48" t="str">
        <f>TEXT(SUM(G60:G60), "$ #,##0.00 ;")</f>
        <v xml:space="preserve">$ 0.00 </v>
      </c>
    </row>
    <row r="60" spans="1:8" ht="60" x14ac:dyDescent="0.25">
      <c r="A60" s="13">
        <v>928537</v>
      </c>
      <c r="B60" s="21" t="s">
        <v>85</v>
      </c>
      <c r="C60" s="1" t="s">
        <v>42</v>
      </c>
      <c r="D60" s="40" t="s">
        <v>142</v>
      </c>
      <c r="E60" s="68">
        <v>0</v>
      </c>
      <c r="F60" s="3" t="s">
        <v>135</v>
      </c>
      <c r="G60" s="68">
        <v>0</v>
      </c>
      <c r="H60">
        <v>373180</v>
      </c>
    </row>
    <row r="61" spans="1:8" x14ac:dyDescent="0.25">
      <c r="A61" s="46" t="s">
        <v>86</v>
      </c>
      <c r="B61" s="50" t="s">
        <v>49</v>
      </c>
      <c r="C61" s="48"/>
      <c r="D61" s="49"/>
      <c r="E61" s="48"/>
      <c r="F61" s="47"/>
      <c r="G61" s="48" t="str">
        <f>TEXT(SUM(G62:G63), "$ #,##0.00 ;")</f>
        <v xml:space="preserve">$ 0.00 </v>
      </c>
    </row>
    <row r="62" spans="1:8" ht="120" x14ac:dyDescent="0.25">
      <c r="A62" s="13">
        <v>589313</v>
      </c>
      <c r="B62" s="21" t="s">
        <v>87</v>
      </c>
      <c r="C62" s="1" t="s">
        <v>88</v>
      </c>
      <c r="D62" s="40" t="s">
        <v>153</v>
      </c>
      <c r="E62" s="68">
        <v>0</v>
      </c>
      <c r="F62" s="3" t="s">
        <v>135</v>
      </c>
      <c r="G62" s="68">
        <v>0</v>
      </c>
      <c r="H62">
        <v>373191</v>
      </c>
    </row>
    <row r="63" spans="1:8" ht="120" x14ac:dyDescent="0.25">
      <c r="A63" s="13">
        <v>589317</v>
      </c>
      <c r="B63" s="21" t="s">
        <v>89</v>
      </c>
      <c r="C63" s="1" t="s">
        <v>88</v>
      </c>
      <c r="D63" s="40" t="s">
        <v>154</v>
      </c>
      <c r="E63" s="68">
        <v>0</v>
      </c>
      <c r="F63" s="3" t="s">
        <v>135</v>
      </c>
      <c r="G63" s="68">
        <v>0</v>
      </c>
      <c r="H63">
        <v>373192</v>
      </c>
    </row>
    <row r="64" spans="1:8" x14ac:dyDescent="0.25">
      <c r="A64" s="41" t="s">
        <v>90</v>
      </c>
      <c r="B64" s="45" t="s">
        <v>91</v>
      </c>
      <c r="C64" s="43"/>
      <c r="D64" s="44"/>
      <c r="E64" s="43"/>
      <c r="F64" s="42"/>
      <c r="G64" s="43" t="str">
        <f>TEXT((G65), "$ #,##0.00 ;")</f>
        <v xml:space="preserve">$ 0.00 </v>
      </c>
    </row>
    <row r="65" spans="1:8" x14ac:dyDescent="0.25">
      <c r="A65" s="46" t="s">
        <v>92</v>
      </c>
      <c r="B65" s="50" t="s">
        <v>93</v>
      </c>
      <c r="C65" s="48"/>
      <c r="D65" s="49"/>
      <c r="E65" s="48"/>
      <c r="F65" s="47"/>
      <c r="G65" s="48" t="str">
        <f>TEXT(SUM(G66:G74), "$ #,##0.00 ;")</f>
        <v xml:space="preserve">$ 0.00 </v>
      </c>
    </row>
    <row r="66" spans="1:8" ht="75" x14ac:dyDescent="0.25">
      <c r="A66" s="13">
        <v>518232</v>
      </c>
      <c r="B66" s="21" t="s">
        <v>94</v>
      </c>
      <c r="C66" s="1" t="s">
        <v>88</v>
      </c>
      <c r="D66" s="40" t="s">
        <v>154</v>
      </c>
      <c r="E66" s="68">
        <v>0</v>
      </c>
      <c r="F66" s="3" t="s">
        <v>135</v>
      </c>
      <c r="G66" s="68">
        <v>0</v>
      </c>
      <c r="H66">
        <v>373182</v>
      </c>
    </row>
    <row r="67" spans="1:8" ht="75" x14ac:dyDescent="0.25">
      <c r="A67" s="13">
        <v>518234</v>
      </c>
      <c r="B67" s="21" t="s">
        <v>95</v>
      </c>
      <c r="C67" s="1" t="s">
        <v>42</v>
      </c>
      <c r="D67" s="40" t="s">
        <v>143</v>
      </c>
      <c r="E67" s="68">
        <v>0</v>
      </c>
      <c r="F67" s="3" t="s">
        <v>135</v>
      </c>
      <c r="G67" s="68">
        <v>0</v>
      </c>
      <c r="H67">
        <v>373183</v>
      </c>
    </row>
    <row r="68" spans="1:8" ht="75" x14ac:dyDescent="0.25">
      <c r="A68" s="13">
        <v>518236</v>
      </c>
      <c r="B68" s="21" t="s">
        <v>96</v>
      </c>
      <c r="C68" s="1" t="s">
        <v>42</v>
      </c>
      <c r="D68" s="40" t="s">
        <v>143</v>
      </c>
      <c r="E68" s="68">
        <v>0</v>
      </c>
      <c r="F68" s="3" t="s">
        <v>135</v>
      </c>
      <c r="G68" s="68">
        <v>0</v>
      </c>
      <c r="H68">
        <v>373184</v>
      </c>
    </row>
    <row r="69" spans="1:8" ht="120" x14ac:dyDescent="0.25">
      <c r="A69" s="13">
        <v>536008</v>
      </c>
      <c r="B69" s="21" t="s">
        <v>97</v>
      </c>
      <c r="C69" s="1" t="s">
        <v>88</v>
      </c>
      <c r="D69" s="40" t="s">
        <v>155</v>
      </c>
      <c r="E69" s="68">
        <v>0</v>
      </c>
      <c r="F69" s="3" t="s">
        <v>135</v>
      </c>
      <c r="G69" s="68">
        <v>0</v>
      </c>
      <c r="H69">
        <v>373185</v>
      </c>
    </row>
    <row r="70" spans="1:8" ht="120" x14ac:dyDescent="0.25">
      <c r="A70" s="13">
        <v>536010</v>
      </c>
      <c r="B70" s="21" t="s">
        <v>98</v>
      </c>
      <c r="C70" s="1" t="s">
        <v>88</v>
      </c>
      <c r="D70" s="40" t="s">
        <v>156</v>
      </c>
      <c r="E70" s="68">
        <v>0</v>
      </c>
      <c r="F70" s="3" t="s">
        <v>135</v>
      </c>
      <c r="G70" s="68">
        <v>0</v>
      </c>
      <c r="H70">
        <v>373186</v>
      </c>
    </row>
    <row r="71" spans="1:8" ht="75" x14ac:dyDescent="0.25">
      <c r="A71" s="13">
        <v>536106</v>
      </c>
      <c r="B71" s="21" t="s">
        <v>99</v>
      </c>
      <c r="C71" s="1" t="s">
        <v>88</v>
      </c>
      <c r="D71" s="40" t="s">
        <v>154</v>
      </c>
      <c r="E71" s="68">
        <v>0</v>
      </c>
      <c r="F71" s="3" t="s">
        <v>135</v>
      </c>
      <c r="G71" s="68">
        <v>0</v>
      </c>
      <c r="H71">
        <v>373187</v>
      </c>
    </row>
    <row r="72" spans="1:8" ht="60" x14ac:dyDescent="0.25">
      <c r="A72" s="13">
        <v>540036</v>
      </c>
      <c r="B72" s="21" t="s">
        <v>100</v>
      </c>
      <c r="C72" s="1" t="s">
        <v>42</v>
      </c>
      <c r="D72" s="40" t="s">
        <v>142</v>
      </c>
      <c r="E72" s="68">
        <v>0</v>
      </c>
      <c r="F72" s="3" t="s">
        <v>135</v>
      </c>
      <c r="G72" s="68">
        <v>0</v>
      </c>
      <c r="H72">
        <v>373188</v>
      </c>
    </row>
    <row r="73" spans="1:8" ht="60" x14ac:dyDescent="0.25">
      <c r="A73" s="13">
        <v>543900</v>
      </c>
      <c r="B73" s="21" t="s">
        <v>101</v>
      </c>
      <c r="C73" s="1" t="s">
        <v>42</v>
      </c>
      <c r="D73" s="40" t="s">
        <v>142</v>
      </c>
      <c r="E73" s="68">
        <v>0</v>
      </c>
      <c r="F73" s="3" t="s">
        <v>135</v>
      </c>
      <c r="G73" s="68">
        <v>0</v>
      </c>
      <c r="H73">
        <v>373189</v>
      </c>
    </row>
    <row r="74" spans="1:8" ht="60" x14ac:dyDescent="0.25">
      <c r="A74" s="13">
        <v>543901</v>
      </c>
      <c r="B74" s="21" t="s">
        <v>102</v>
      </c>
      <c r="C74" s="1" t="s">
        <v>42</v>
      </c>
      <c r="D74" s="40" t="s">
        <v>143</v>
      </c>
      <c r="E74" s="68">
        <v>0</v>
      </c>
      <c r="F74" s="3" t="s">
        <v>135</v>
      </c>
      <c r="G74" s="68">
        <v>0</v>
      </c>
      <c r="H74">
        <v>373190</v>
      </c>
    </row>
    <row r="75" spans="1:8" x14ac:dyDescent="0.25">
      <c r="A75" s="41" t="s">
        <v>103</v>
      </c>
      <c r="B75" s="45" t="s">
        <v>104</v>
      </c>
      <c r="C75" s="43"/>
      <c r="D75" s="44"/>
      <c r="E75" s="43"/>
      <c r="F75" s="42"/>
      <c r="G75" s="43" t="str">
        <f>TEXT(SUM(G76 + G78 + G80), "$ #,##0.00 ;")</f>
        <v xml:space="preserve">$ 0.00 </v>
      </c>
    </row>
    <row r="76" spans="1:8" x14ac:dyDescent="0.25">
      <c r="A76" s="46" t="s">
        <v>105</v>
      </c>
      <c r="B76" s="50" t="s">
        <v>49</v>
      </c>
      <c r="C76" s="48"/>
      <c r="D76" s="49"/>
      <c r="E76" s="48"/>
      <c r="F76" s="47"/>
      <c r="G76" s="48" t="str">
        <f>TEXT(SUM(G77:G77), "$ #,##0.00 ;")</f>
        <v xml:space="preserve">$ 0.00 </v>
      </c>
    </row>
    <row r="77" spans="1:8" ht="90" x14ac:dyDescent="0.25">
      <c r="A77" s="13">
        <v>591325</v>
      </c>
      <c r="B77" s="21" t="s">
        <v>106</v>
      </c>
      <c r="C77" s="1" t="s">
        <v>42</v>
      </c>
      <c r="D77" s="40" t="s">
        <v>139</v>
      </c>
      <c r="E77" s="68">
        <v>0</v>
      </c>
      <c r="F77" s="3" t="s">
        <v>135</v>
      </c>
      <c r="G77" s="68">
        <v>0</v>
      </c>
      <c r="H77">
        <v>373193</v>
      </c>
    </row>
    <row r="78" spans="1:8" x14ac:dyDescent="0.25">
      <c r="A78" s="46" t="s">
        <v>107</v>
      </c>
      <c r="B78" s="50" t="s">
        <v>108</v>
      </c>
      <c r="C78" s="48"/>
      <c r="D78" s="49"/>
      <c r="E78" s="48"/>
      <c r="F78" s="47"/>
      <c r="G78" s="48" t="str">
        <f>TEXT(SUM(G79:G79), "$ #,##0.00 ;")</f>
        <v xml:space="preserve">$ 0.00 </v>
      </c>
    </row>
    <row r="79" spans="1:8" ht="195" x14ac:dyDescent="0.25">
      <c r="A79" s="13">
        <v>596006</v>
      </c>
      <c r="B79" s="21" t="s">
        <v>109</v>
      </c>
      <c r="C79" s="1" t="s">
        <v>42</v>
      </c>
      <c r="D79" s="40" t="s">
        <v>139</v>
      </c>
      <c r="E79" s="68">
        <v>0</v>
      </c>
      <c r="F79" s="3" t="s">
        <v>135</v>
      </c>
      <c r="G79" s="68">
        <v>0</v>
      </c>
      <c r="H79">
        <v>373197</v>
      </c>
    </row>
    <row r="80" spans="1:8" x14ac:dyDescent="0.25">
      <c r="A80" s="46" t="s">
        <v>110</v>
      </c>
      <c r="B80" s="50" t="s">
        <v>55</v>
      </c>
      <c r="C80" s="48"/>
      <c r="D80" s="49"/>
      <c r="E80" s="48"/>
      <c r="F80" s="47"/>
      <c r="G80" s="48" t="str">
        <f>TEXT(SUM(G81:G81), "$ #,##0.00 ;")</f>
        <v xml:space="preserve">$ 0.00 </v>
      </c>
    </row>
    <row r="81" spans="1:8" ht="75" x14ac:dyDescent="0.25">
      <c r="A81" s="13">
        <v>593123</v>
      </c>
      <c r="B81" s="21" t="s">
        <v>111</v>
      </c>
      <c r="C81" s="1" t="s">
        <v>42</v>
      </c>
      <c r="D81" s="40" t="s">
        <v>142</v>
      </c>
      <c r="E81" s="68">
        <v>0</v>
      </c>
      <c r="F81" s="3" t="s">
        <v>135</v>
      </c>
      <c r="G81" s="68">
        <v>0</v>
      </c>
      <c r="H81">
        <v>373201</v>
      </c>
    </row>
    <row r="82" spans="1:8" x14ac:dyDescent="0.25">
      <c r="A82" s="41" t="s">
        <v>112</v>
      </c>
      <c r="B82" s="45" t="s">
        <v>113</v>
      </c>
      <c r="C82" s="43"/>
      <c r="D82" s="44"/>
      <c r="E82" s="43"/>
      <c r="F82" s="42"/>
      <c r="G82" s="43" t="str">
        <f>TEXT((G83), "$ #,##0.00 ;")</f>
        <v xml:space="preserve">$ 0.00 </v>
      </c>
    </row>
    <row r="83" spans="1:8" x14ac:dyDescent="0.25">
      <c r="A83" s="46" t="s">
        <v>114</v>
      </c>
      <c r="B83" s="50" t="s">
        <v>108</v>
      </c>
      <c r="C83" s="48"/>
      <c r="D83" s="49"/>
      <c r="E83" s="48"/>
      <c r="F83" s="47"/>
      <c r="G83" s="48" t="str">
        <f>TEXT(SUM(G84:G87), "$ #,##0.00 ;")</f>
        <v xml:space="preserve">$ 0.00 </v>
      </c>
    </row>
    <row r="84" spans="1:8" ht="60" x14ac:dyDescent="0.25">
      <c r="A84" s="13">
        <v>565068</v>
      </c>
      <c r="B84" s="21" t="s">
        <v>115</v>
      </c>
      <c r="C84" s="1" t="s">
        <v>116</v>
      </c>
      <c r="D84" s="40" t="s">
        <v>142</v>
      </c>
      <c r="E84" s="68">
        <v>0</v>
      </c>
      <c r="F84" s="3" t="s">
        <v>135</v>
      </c>
      <c r="G84" s="68">
        <v>0</v>
      </c>
      <c r="H84">
        <v>373194</v>
      </c>
    </row>
    <row r="85" spans="1:8" ht="90" x14ac:dyDescent="0.25">
      <c r="A85" s="13">
        <v>585010</v>
      </c>
      <c r="B85" s="21" t="s">
        <v>117</v>
      </c>
      <c r="C85" s="1" t="s">
        <v>88</v>
      </c>
      <c r="D85" s="40" t="s">
        <v>157</v>
      </c>
      <c r="E85" s="68">
        <v>0</v>
      </c>
      <c r="F85" s="3" t="s">
        <v>135</v>
      </c>
      <c r="G85" s="68">
        <v>0</v>
      </c>
      <c r="H85">
        <v>373195</v>
      </c>
    </row>
    <row r="86" spans="1:8" ht="90" x14ac:dyDescent="0.25">
      <c r="A86" s="13">
        <v>585014</v>
      </c>
      <c r="B86" s="21" t="s">
        <v>118</v>
      </c>
      <c r="C86" s="1" t="s">
        <v>88</v>
      </c>
      <c r="D86" s="40" t="s">
        <v>158</v>
      </c>
      <c r="E86" s="68">
        <v>0</v>
      </c>
      <c r="F86" s="3" t="s">
        <v>135</v>
      </c>
      <c r="G86" s="68">
        <v>0</v>
      </c>
      <c r="H86">
        <v>373196</v>
      </c>
    </row>
    <row r="87" spans="1:8" ht="180" x14ac:dyDescent="0.25">
      <c r="A87" s="13">
        <v>596035</v>
      </c>
      <c r="B87" s="21" t="s">
        <v>119</v>
      </c>
      <c r="C87" s="1" t="s">
        <v>42</v>
      </c>
      <c r="D87" s="40" t="s">
        <v>159</v>
      </c>
      <c r="E87" s="68">
        <v>0</v>
      </c>
      <c r="F87" s="3" t="s">
        <v>135</v>
      </c>
      <c r="G87" s="68">
        <v>0</v>
      </c>
      <c r="H87">
        <v>373198</v>
      </c>
    </row>
    <row r="88" spans="1:8" x14ac:dyDescent="0.25">
      <c r="A88" s="41" t="s">
        <v>120</v>
      </c>
      <c r="B88" s="45" t="s">
        <v>121</v>
      </c>
      <c r="C88" s="43"/>
      <c r="D88" s="44"/>
      <c r="E88" s="43"/>
      <c r="F88" s="42"/>
      <c r="G88" s="43" t="str">
        <f>TEXT((G89), "$ #,##0.00 ;")</f>
        <v xml:space="preserve">$ 0.00 </v>
      </c>
    </row>
    <row r="89" spans="1:8" x14ac:dyDescent="0.25">
      <c r="A89" s="46" t="s">
        <v>122</v>
      </c>
      <c r="B89" s="50" t="s">
        <v>108</v>
      </c>
      <c r="C89" s="48"/>
      <c r="D89" s="49"/>
      <c r="E89" s="48"/>
      <c r="F89" s="47"/>
      <c r="G89" s="48" t="str">
        <f>TEXT(SUM(G90:G90), "$ #,##0.00 ;")</f>
        <v xml:space="preserve">$ 0.00 </v>
      </c>
    </row>
    <row r="90" spans="1:8" ht="210" x14ac:dyDescent="0.25">
      <c r="A90" s="13">
        <v>597045</v>
      </c>
      <c r="B90" s="21" t="s">
        <v>123</v>
      </c>
      <c r="C90" s="1" t="s">
        <v>42</v>
      </c>
      <c r="D90" s="40" t="s">
        <v>145</v>
      </c>
      <c r="E90" s="68">
        <v>0</v>
      </c>
      <c r="F90" s="3" t="s">
        <v>135</v>
      </c>
      <c r="G90" s="68">
        <v>0</v>
      </c>
      <c r="H90">
        <v>373199</v>
      </c>
    </row>
    <row r="91" spans="1:8" x14ac:dyDescent="0.25">
      <c r="A91" s="41" t="s">
        <v>124</v>
      </c>
      <c r="B91" s="45" t="s">
        <v>125</v>
      </c>
      <c r="C91" s="43"/>
      <c r="D91" s="44"/>
      <c r="E91" s="43"/>
      <c r="F91" s="42"/>
      <c r="G91" s="43" t="str">
        <f>TEXT((G92), "$ #,##0.00 ;")</f>
        <v xml:space="preserve">$ 0.00 </v>
      </c>
    </row>
    <row r="92" spans="1:8" x14ac:dyDescent="0.25">
      <c r="A92" s="46" t="s">
        <v>126</v>
      </c>
      <c r="B92" s="50" t="s">
        <v>108</v>
      </c>
      <c r="C92" s="48"/>
      <c r="D92" s="49"/>
      <c r="E92" s="48"/>
      <c r="F92" s="47"/>
      <c r="G92" s="48" t="str">
        <f>TEXT(SUM(G93:G93), "$ #,##0.00 ;")</f>
        <v xml:space="preserve">$ 0.00 </v>
      </c>
    </row>
    <row r="93" spans="1:8" ht="285" x14ac:dyDescent="0.25">
      <c r="A93" s="13">
        <v>597109</v>
      </c>
      <c r="B93" s="21" t="s">
        <v>127</v>
      </c>
      <c r="C93" s="1" t="s">
        <v>42</v>
      </c>
      <c r="D93" s="40" t="s">
        <v>142</v>
      </c>
      <c r="E93" s="68">
        <v>0</v>
      </c>
      <c r="F93" s="3" t="s">
        <v>135</v>
      </c>
      <c r="G93" s="68">
        <v>0</v>
      </c>
      <c r="H93">
        <v>373200</v>
      </c>
    </row>
    <row r="94" spans="1:8" x14ac:dyDescent="0.25">
      <c r="A94" s="51"/>
      <c r="B94" s="52" t="s">
        <v>128</v>
      </c>
      <c r="C94" s="53"/>
      <c r="D94" s="51"/>
      <c r="E94" s="53"/>
      <c r="F94" s="52"/>
      <c r="G94" s="53"/>
    </row>
    <row r="95" spans="1:8" ht="75" x14ac:dyDescent="0.25">
      <c r="A95" s="35" t="s">
        <v>129</v>
      </c>
      <c r="B95" s="39" t="s">
        <v>22</v>
      </c>
      <c r="C95" s="37"/>
      <c r="D95" s="54"/>
      <c r="E95" s="37"/>
      <c r="F95" s="39"/>
      <c r="G95" s="37" t="str">
        <f>G17</f>
        <v xml:space="preserve">$ 0.00 </v>
      </c>
    </row>
    <row r="96" spans="1:8" x14ac:dyDescent="0.25">
      <c r="A96" s="41" t="s">
        <v>23</v>
      </c>
      <c r="B96" s="42" t="s">
        <v>24</v>
      </c>
      <c r="C96" s="43"/>
      <c r="D96" s="44"/>
      <c r="E96" s="43"/>
      <c r="F96" s="42"/>
      <c r="G96" s="43" t="str">
        <f>G18</f>
        <v xml:space="preserve">$ 0.00 </v>
      </c>
    </row>
    <row r="97" spans="1:7" x14ac:dyDescent="0.25">
      <c r="A97" s="46" t="s">
        <v>25</v>
      </c>
      <c r="B97" s="47" t="s">
        <v>26</v>
      </c>
      <c r="C97" s="48"/>
      <c r="D97" s="49"/>
      <c r="E97" s="48"/>
      <c r="F97" s="47"/>
      <c r="G97" s="48" t="str">
        <f>G19</f>
        <v xml:space="preserve">$ 0.00 </v>
      </c>
    </row>
    <row r="98" spans="1:7" x14ac:dyDescent="0.25">
      <c r="A98" s="46" t="s">
        <v>30</v>
      </c>
      <c r="B98" s="47" t="s">
        <v>31</v>
      </c>
      <c r="C98" s="48"/>
      <c r="D98" s="49"/>
      <c r="E98" s="48"/>
      <c r="F98" s="47"/>
      <c r="G98" s="48" t="str">
        <f>G22</f>
        <v xml:space="preserve">$ 0.00 </v>
      </c>
    </row>
    <row r="99" spans="1:7" x14ac:dyDescent="0.25">
      <c r="A99" s="46" t="s">
        <v>36</v>
      </c>
      <c r="B99" s="47" t="s">
        <v>37</v>
      </c>
      <c r="C99" s="48"/>
      <c r="D99" s="49"/>
      <c r="E99" s="48"/>
      <c r="F99" s="47"/>
      <c r="G99" s="48" t="str">
        <f>G26</f>
        <v xml:space="preserve">$ 0.00 </v>
      </c>
    </row>
    <row r="100" spans="1:7" x14ac:dyDescent="0.25">
      <c r="A100" s="46" t="s">
        <v>45</v>
      </c>
      <c r="B100" s="47" t="s">
        <v>46</v>
      </c>
      <c r="C100" s="48"/>
      <c r="D100" s="49"/>
      <c r="E100" s="48"/>
      <c r="F100" s="47"/>
      <c r="G100" s="48" t="str">
        <f>G31</f>
        <v xml:space="preserve">$ 0.00 </v>
      </c>
    </row>
    <row r="101" spans="1:7" x14ac:dyDescent="0.25">
      <c r="A101" s="46" t="s">
        <v>48</v>
      </c>
      <c r="B101" s="47" t="s">
        <v>49</v>
      </c>
      <c r="C101" s="48"/>
      <c r="D101" s="49"/>
      <c r="E101" s="48"/>
      <c r="F101" s="47"/>
      <c r="G101" s="48" t="str">
        <f>G33</f>
        <v xml:space="preserve">$ 0.00 </v>
      </c>
    </row>
    <row r="102" spans="1:7" x14ac:dyDescent="0.25">
      <c r="A102" s="46" t="s">
        <v>54</v>
      </c>
      <c r="B102" s="47" t="s">
        <v>55</v>
      </c>
      <c r="C102" s="48"/>
      <c r="D102" s="49"/>
      <c r="E102" s="48"/>
      <c r="F102" s="47"/>
      <c r="G102" s="48" t="str">
        <f>G37</f>
        <v xml:space="preserve">$ 0.00 </v>
      </c>
    </row>
    <row r="103" spans="1:7" x14ac:dyDescent="0.25">
      <c r="A103" s="41" t="s">
        <v>62</v>
      </c>
      <c r="B103" s="42" t="s">
        <v>63</v>
      </c>
      <c r="C103" s="43"/>
      <c r="D103" s="44"/>
      <c r="E103" s="43"/>
      <c r="F103" s="42"/>
      <c r="G103" s="43" t="str">
        <f>G44</f>
        <v xml:space="preserve">$ 0.00 </v>
      </c>
    </row>
    <row r="104" spans="1:7" x14ac:dyDescent="0.25">
      <c r="A104" s="46" t="s">
        <v>64</v>
      </c>
      <c r="B104" s="47" t="s">
        <v>65</v>
      </c>
      <c r="C104" s="48"/>
      <c r="D104" s="49"/>
      <c r="E104" s="48"/>
      <c r="F104" s="47"/>
      <c r="G104" s="48" t="str">
        <f>G45</f>
        <v xml:space="preserve">$ 0.00 </v>
      </c>
    </row>
    <row r="105" spans="1:7" x14ac:dyDescent="0.25">
      <c r="A105" s="46" t="s">
        <v>68</v>
      </c>
      <c r="B105" s="47" t="s">
        <v>69</v>
      </c>
      <c r="C105" s="48"/>
      <c r="D105" s="49"/>
      <c r="E105" s="48"/>
      <c r="F105" s="47"/>
      <c r="G105" s="48" t="str">
        <f>G48</f>
        <v xml:space="preserve">$ 0.00 </v>
      </c>
    </row>
    <row r="106" spans="1:7" x14ac:dyDescent="0.25">
      <c r="A106" s="46" t="s">
        <v>74</v>
      </c>
      <c r="B106" s="47" t="s">
        <v>75</v>
      </c>
      <c r="C106" s="48"/>
      <c r="D106" s="49"/>
      <c r="E106" s="48"/>
      <c r="F106" s="47"/>
      <c r="G106" s="48" t="str">
        <f>G52</f>
        <v xml:space="preserve">$ 0.00 </v>
      </c>
    </row>
    <row r="107" spans="1:7" x14ac:dyDescent="0.25">
      <c r="A107" s="46" t="s">
        <v>78</v>
      </c>
      <c r="B107" s="47" t="s">
        <v>79</v>
      </c>
      <c r="C107" s="48"/>
      <c r="D107" s="49"/>
      <c r="E107" s="48"/>
      <c r="F107" s="47"/>
      <c r="G107" s="48" t="str">
        <f>G55</f>
        <v xml:space="preserve">$ 0.00 </v>
      </c>
    </row>
    <row r="108" spans="1:7" x14ac:dyDescent="0.25">
      <c r="A108" s="41">
        <v>34</v>
      </c>
      <c r="B108" s="42" t="s">
        <v>82</v>
      </c>
      <c r="C108" s="43"/>
      <c r="D108" s="44"/>
      <c r="E108" s="43"/>
      <c r="F108" s="42"/>
      <c r="G108" s="43" t="str">
        <f>G58</f>
        <v xml:space="preserve">$ 0.00 </v>
      </c>
    </row>
    <row r="109" spans="1:7" x14ac:dyDescent="0.25">
      <c r="A109" s="46" t="s">
        <v>83</v>
      </c>
      <c r="B109" s="47" t="s">
        <v>84</v>
      </c>
      <c r="C109" s="48"/>
      <c r="D109" s="49"/>
      <c r="E109" s="48"/>
      <c r="F109" s="47"/>
      <c r="G109" s="48" t="str">
        <f>G59</f>
        <v xml:space="preserve">$ 0.00 </v>
      </c>
    </row>
    <row r="110" spans="1:7" x14ac:dyDescent="0.25">
      <c r="A110" s="46" t="s">
        <v>86</v>
      </c>
      <c r="B110" s="47" t="s">
        <v>49</v>
      </c>
      <c r="C110" s="48"/>
      <c r="D110" s="49"/>
      <c r="E110" s="48"/>
      <c r="F110" s="47"/>
      <c r="G110" s="48" t="str">
        <f>G61</f>
        <v xml:space="preserve">$ 0.00 </v>
      </c>
    </row>
    <row r="111" spans="1:7" x14ac:dyDescent="0.25">
      <c r="A111" s="41" t="s">
        <v>90</v>
      </c>
      <c r="B111" s="42" t="s">
        <v>91</v>
      </c>
      <c r="C111" s="43"/>
      <c r="D111" s="44"/>
      <c r="E111" s="43"/>
      <c r="F111" s="42"/>
      <c r="G111" s="43" t="str">
        <f>G64</f>
        <v xml:space="preserve">$ 0.00 </v>
      </c>
    </row>
    <row r="112" spans="1:7" x14ac:dyDescent="0.25">
      <c r="A112" s="46" t="s">
        <v>92</v>
      </c>
      <c r="B112" s="47" t="s">
        <v>93</v>
      </c>
      <c r="C112" s="48"/>
      <c r="D112" s="49"/>
      <c r="E112" s="48"/>
      <c r="F112" s="47"/>
      <c r="G112" s="48" t="str">
        <f>G65</f>
        <v xml:space="preserve">$ 0.00 </v>
      </c>
    </row>
    <row r="113" spans="1:7" x14ac:dyDescent="0.25">
      <c r="A113" s="41" t="s">
        <v>103</v>
      </c>
      <c r="B113" s="42" t="s">
        <v>104</v>
      </c>
      <c r="C113" s="43"/>
      <c r="D113" s="44"/>
      <c r="E113" s="43"/>
      <c r="F113" s="42"/>
      <c r="G113" s="43" t="str">
        <f>G75</f>
        <v xml:space="preserve">$ 0.00 </v>
      </c>
    </row>
    <row r="114" spans="1:7" x14ac:dyDescent="0.25">
      <c r="A114" s="46" t="s">
        <v>105</v>
      </c>
      <c r="B114" s="47" t="s">
        <v>49</v>
      </c>
      <c r="C114" s="48"/>
      <c r="D114" s="49"/>
      <c r="E114" s="48"/>
      <c r="F114" s="47"/>
      <c r="G114" s="48" t="str">
        <f>G76</f>
        <v xml:space="preserve">$ 0.00 </v>
      </c>
    </row>
    <row r="115" spans="1:7" x14ac:dyDescent="0.25">
      <c r="A115" s="46" t="s">
        <v>107</v>
      </c>
      <c r="B115" s="47" t="s">
        <v>108</v>
      </c>
      <c r="C115" s="48"/>
      <c r="D115" s="49"/>
      <c r="E115" s="48"/>
      <c r="F115" s="47"/>
      <c r="G115" s="48" t="str">
        <f>G78</f>
        <v xml:space="preserve">$ 0.00 </v>
      </c>
    </row>
    <row r="116" spans="1:7" x14ac:dyDescent="0.25">
      <c r="A116" s="46" t="s">
        <v>110</v>
      </c>
      <c r="B116" s="47" t="s">
        <v>55</v>
      </c>
      <c r="C116" s="48"/>
      <c r="D116" s="49"/>
      <c r="E116" s="48"/>
      <c r="F116" s="47"/>
      <c r="G116" s="48" t="str">
        <f>G80</f>
        <v xml:space="preserve">$ 0.00 </v>
      </c>
    </row>
    <row r="117" spans="1:7" x14ac:dyDescent="0.25">
      <c r="A117" s="41" t="s">
        <v>112</v>
      </c>
      <c r="B117" s="42" t="s">
        <v>113</v>
      </c>
      <c r="C117" s="43"/>
      <c r="D117" s="44"/>
      <c r="E117" s="43"/>
      <c r="F117" s="42"/>
      <c r="G117" s="43" t="str">
        <f>G82</f>
        <v xml:space="preserve">$ 0.00 </v>
      </c>
    </row>
    <row r="118" spans="1:7" x14ac:dyDescent="0.25">
      <c r="A118" s="46" t="s">
        <v>114</v>
      </c>
      <c r="B118" s="47" t="s">
        <v>108</v>
      </c>
      <c r="C118" s="48"/>
      <c r="D118" s="49"/>
      <c r="E118" s="48"/>
      <c r="F118" s="47"/>
      <c r="G118" s="48" t="str">
        <f>G83</f>
        <v xml:space="preserve">$ 0.00 </v>
      </c>
    </row>
    <row r="119" spans="1:7" x14ac:dyDescent="0.25">
      <c r="A119" s="41" t="s">
        <v>120</v>
      </c>
      <c r="B119" s="42" t="s">
        <v>121</v>
      </c>
      <c r="C119" s="43"/>
      <c r="D119" s="44"/>
      <c r="E119" s="43"/>
      <c r="F119" s="42"/>
      <c r="G119" s="43" t="str">
        <f>G88</f>
        <v xml:space="preserve">$ 0.00 </v>
      </c>
    </row>
    <row r="120" spans="1:7" x14ac:dyDescent="0.25">
      <c r="A120" s="46" t="s">
        <v>122</v>
      </c>
      <c r="B120" s="47" t="s">
        <v>108</v>
      </c>
      <c r="C120" s="48"/>
      <c r="D120" s="49"/>
      <c r="E120" s="48"/>
      <c r="F120" s="47"/>
      <c r="G120" s="48" t="str">
        <f>G89</f>
        <v xml:space="preserve">$ 0.00 </v>
      </c>
    </row>
    <row r="121" spans="1:7" x14ac:dyDescent="0.25">
      <c r="A121" s="41" t="s">
        <v>124</v>
      </c>
      <c r="B121" s="42" t="s">
        <v>125</v>
      </c>
      <c r="C121" s="43"/>
      <c r="D121" s="44"/>
      <c r="E121" s="43"/>
      <c r="F121" s="42"/>
      <c r="G121" s="43" t="str">
        <f>G91</f>
        <v xml:space="preserve">$ 0.00 </v>
      </c>
    </row>
    <row r="122" spans="1:7" x14ac:dyDescent="0.25">
      <c r="A122" s="46" t="s">
        <v>126</v>
      </c>
      <c r="B122" s="47" t="s">
        <v>108</v>
      </c>
      <c r="C122" s="48"/>
      <c r="D122" s="49"/>
      <c r="E122" s="48"/>
      <c r="F122" s="47"/>
      <c r="G122" s="48" t="str">
        <f>G92</f>
        <v xml:space="preserve">$ 0.00 </v>
      </c>
    </row>
    <row r="123" spans="1:7" x14ac:dyDescent="0.25">
      <c r="D123" s="15"/>
      <c r="E123" s="1"/>
      <c r="G123" s="1"/>
    </row>
    <row r="124" spans="1:7" x14ac:dyDescent="0.25">
      <c r="A124" s="71" t="s">
        <v>130</v>
      </c>
      <c r="B124" s="71"/>
      <c r="C124" s="71"/>
      <c r="D124" s="71"/>
      <c r="E124" s="71"/>
      <c r="F124" s="69" t="s">
        <v>131</v>
      </c>
      <c r="G124" s="70" t="str">
        <f>TEXT(G17,  "$ #,##0.00 ;")</f>
        <v xml:space="preserve">$ 0.00 </v>
      </c>
    </row>
    <row r="125" spans="1:7" x14ac:dyDescent="0.25">
      <c r="A125" s="71" t="str">
        <f>UPPER(CONVERTIRNUM(ROUND( G17 * 1.16, 2)))</f>
        <v>CERO PESOS 00/100 M.N.</v>
      </c>
      <c r="B125" s="71"/>
      <c r="C125" s="71"/>
      <c r="D125" s="71"/>
      <c r="E125" s="71"/>
      <c r="F125" s="69" t="s">
        <v>132</v>
      </c>
      <c r="G125" s="70" t="str">
        <f>TEXT(ROUND( G17 * 0.16, 2),  "$ #,##0.00 ;")</f>
        <v xml:space="preserve">$ 0.00 </v>
      </c>
    </row>
    <row r="126" spans="1:7" x14ac:dyDescent="0.25">
      <c r="A126" s="71"/>
      <c r="B126" s="71"/>
      <c r="C126" s="71"/>
      <c r="D126" s="71"/>
      <c r="E126" s="71"/>
      <c r="F126" s="69" t="s">
        <v>133</v>
      </c>
      <c r="G126" s="70" t="str">
        <f>TEXT(ROUND( G17 * 1.16, 2),  "$ #,##0.00 ;")</f>
        <v xml:space="preserve">$ 0.00 </v>
      </c>
    </row>
    <row r="128" spans="1:7" x14ac:dyDescent="0.25">
      <c r="A128" s="41"/>
      <c r="B128" s="45"/>
      <c r="C128" s="43"/>
      <c r="D128" s="44"/>
      <c r="E128" s="43"/>
      <c r="F128" s="42"/>
      <c r="G128" s="43"/>
    </row>
  </sheetData>
  <sheetProtection password="8448" sheet="1" objects="1" scenarios="1"/>
  <protectedRanges>
    <protectedRange sqref="E17:E128" name="p8c6b6c91da258f32ee309f4dbe9e3115"/>
    <protectedRange sqref="B11:B12" name="p6e2a2fdc3235e9c0a22cbc3cf612912f"/>
    <protectedRange sqref="E5:E9" name="pa22fa9ebc2065ae86b73e5b6ac1d964b"/>
    <protectedRange sqref="C11:C12" name="p4b15f530c699e3e27646c53ddf216201"/>
    <protectedRange sqref="G11:G12" name="paaf8b0619aa4deea1d84e54fca7b3997"/>
    <protectedRange sqref="B6" name="p68b1f1cc15d8987eafe633c9488bdc05"/>
  </protectedRanges>
  <mergeCells count="16">
    <mergeCell ref="A124:E124"/>
    <mergeCell ref="A125:E126"/>
    <mergeCell ref="A14:G14"/>
    <mergeCell ref="C1:F1"/>
    <mergeCell ref="C10:F10"/>
    <mergeCell ref="C2:F4"/>
    <mergeCell ref="C5:D5"/>
    <mergeCell ref="C7:D7"/>
    <mergeCell ref="C8:D8"/>
    <mergeCell ref="E5:F5"/>
    <mergeCell ref="E6:F6"/>
    <mergeCell ref="E7:F7"/>
    <mergeCell ref="E8:F8"/>
    <mergeCell ref="C11:F11"/>
    <mergeCell ref="C12:F12"/>
    <mergeCell ref="B6:B9"/>
  </mergeCells>
  <printOptions horizontalCentered="1"/>
  <pageMargins left="0.19685039370078999" right="0.19685039370078999" top="0.19685039370078999" bottom="0.27559055118109999" header="0" footer="7.8740157480315001E-2"/>
  <pageSetup scale="76" fitToHeight="0" orientation="landscape"/>
  <headerFooter>
    <oddFooter>&amp;CPágina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conceptos</vt:lpstr>
      <vt:lpstr>conceptos!Títulos_a_imprimir</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R.</dc:creator>
  <cp:lastModifiedBy>Gamaliel Reyes</cp:lastModifiedBy>
  <dcterms:created xsi:type="dcterms:W3CDTF">2019-03-15T07:48:47Z</dcterms:created>
  <dcterms:modified xsi:type="dcterms:W3CDTF">2021-10-26T16:23:56Z</dcterms:modified>
</cp:coreProperties>
</file>