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Documents\OBRAS\OBRAS 2019\SIOP\Direccion de presupuestos de Obra publica\Presupuestos\23.- CENTRO DE SALUD TIPO\1.- mendez martinez\3.- final\"/>
    </mc:Choice>
  </mc:AlternateContent>
  <bookViews>
    <workbookView xWindow="0" yWindow="0" windowWidth="28800" windowHeight="10830"/>
  </bookViews>
  <sheets>
    <sheet name="catalogo" sheetId="1" r:id="rId1"/>
  </sheets>
  <definedNames>
    <definedName name="_xlnm._FilterDatabase" localSheetId="0" hidden="1">catalogo!$A$17:$J$251</definedName>
    <definedName name="area" localSheetId="0">#REF!</definedName>
    <definedName name="area">#REF!</definedName>
    <definedName name="_xlnm.Print_Area" localSheetId="0">catalogo!$B$1:$H$301</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catalogo!$2:$17</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62913"/>
</workbook>
</file>

<file path=xl/calcChain.xml><?xml version="1.0" encoding="utf-8"?>
<calcChain xmlns="http://schemas.openxmlformats.org/spreadsheetml/2006/main">
  <c r="C290" i="1" l="1"/>
  <c r="C291" i="1"/>
  <c r="C292" i="1"/>
  <c r="C293" i="1"/>
  <c r="C294" i="1"/>
  <c r="C295" i="1"/>
  <c r="C296" i="1"/>
  <c r="C297" i="1"/>
  <c r="C289" i="1"/>
  <c r="C288" i="1"/>
  <c r="C274" i="1"/>
  <c r="C276" i="1"/>
  <c r="C277" i="1"/>
  <c r="C278" i="1"/>
  <c r="C279" i="1"/>
  <c r="C280" i="1"/>
  <c r="C281" i="1"/>
  <c r="C282" i="1"/>
  <c r="C283" i="1"/>
  <c r="C284" i="1"/>
  <c r="C285" i="1"/>
  <c r="C286" i="1"/>
  <c r="C287" i="1"/>
  <c r="C275" i="1"/>
  <c r="C259" i="1"/>
  <c r="C260" i="1"/>
  <c r="C261" i="1"/>
  <c r="C262" i="1"/>
  <c r="C263" i="1"/>
  <c r="C264" i="1"/>
  <c r="C265" i="1"/>
  <c r="C266" i="1"/>
  <c r="C267" i="1"/>
  <c r="C268" i="1"/>
  <c r="C269" i="1"/>
  <c r="C270" i="1"/>
  <c r="C271" i="1"/>
  <c r="C272" i="1"/>
  <c r="C273" i="1"/>
  <c r="C258" i="1"/>
  <c r="C256" i="1" l="1"/>
  <c r="C18" i="1"/>
  <c r="H176" i="1"/>
  <c r="H175" i="1"/>
  <c r="H174" i="1"/>
  <c r="H173" i="1"/>
  <c r="H172" i="1"/>
  <c r="H171" i="1"/>
  <c r="H170" i="1"/>
  <c r="H169" i="1"/>
  <c r="H167" i="1"/>
  <c r="H166" i="1"/>
  <c r="H165" i="1"/>
  <c r="H164" i="1"/>
  <c r="H163" i="1"/>
  <c r="H162" i="1"/>
  <c r="H161" i="1"/>
  <c r="H160" i="1"/>
  <c r="H159" i="1"/>
  <c r="H158" i="1"/>
  <c r="H157" i="1"/>
  <c r="H156" i="1"/>
  <c r="H155" i="1"/>
  <c r="H154" i="1"/>
  <c r="H151" i="1" s="1"/>
  <c r="H285" i="1" s="1"/>
  <c r="H153" i="1"/>
  <c r="H152" i="1"/>
  <c r="H150" i="1"/>
  <c r="H149" i="1"/>
  <c r="H148" i="1"/>
  <c r="H147" i="1"/>
  <c r="H146" i="1"/>
  <c r="H145" i="1"/>
  <c r="H144" i="1"/>
  <c r="H143" i="1"/>
  <c r="H142" i="1"/>
  <c r="H140" i="1"/>
  <c r="H139" i="1"/>
  <c r="H138" i="1"/>
  <c r="H137" i="1"/>
  <c r="H136" i="1"/>
  <c r="H135" i="1"/>
  <c r="H132" i="1"/>
  <c r="H131" i="1"/>
  <c r="H130" i="1"/>
  <c r="H129" i="1"/>
  <c r="H128" i="1"/>
  <c r="H125" i="1"/>
  <c r="H124" i="1"/>
  <c r="H123" i="1"/>
  <c r="H122" i="1"/>
  <c r="H121" i="1"/>
  <c r="H119" i="1"/>
  <c r="H118" i="1"/>
  <c r="H117" i="1"/>
  <c r="H116" i="1"/>
  <c r="H115" i="1"/>
  <c r="H114" i="1" s="1"/>
  <c r="H278" i="1" s="1"/>
  <c r="H113" i="1"/>
  <c r="H112" i="1"/>
  <c r="H111" i="1"/>
  <c r="H110" i="1"/>
  <c r="H109" i="1"/>
  <c r="H108" i="1"/>
  <c r="H107" i="1"/>
  <c r="H106" i="1"/>
  <c r="H105" i="1"/>
  <c r="H103" i="1"/>
  <c r="H101" i="1" s="1"/>
  <c r="H276" i="1" s="1"/>
  <c r="H102" i="1"/>
  <c r="H98" i="1"/>
  <c r="H96" i="1"/>
  <c r="H95" i="1" s="1"/>
  <c r="H272" i="1" s="1"/>
  <c r="H94" i="1"/>
  <c r="H93" i="1"/>
  <c r="H92" i="1"/>
  <c r="H91" i="1"/>
  <c r="H90" i="1"/>
  <c r="H89" i="1"/>
  <c r="H88" i="1"/>
  <c r="H85" i="1"/>
  <c r="H84" i="1"/>
  <c r="H83" i="1"/>
  <c r="H82" i="1"/>
  <c r="H81" i="1"/>
  <c r="H80" i="1"/>
  <c r="H79" i="1"/>
  <c r="H78" i="1"/>
  <c r="H77" i="1"/>
  <c r="H76" i="1"/>
  <c r="H75" i="1"/>
  <c r="H74" i="1"/>
  <c r="H73" i="1"/>
  <c r="H72" i="1"/>
  <c r="H71" i="1"/>
  <c r="H69" i="1"/>
  <c r="H68" i="1"/>
  <c r="H67" i="1"/>
  <c r="H66" i="1"/>
  <c r="H65" i="1"/>
  <c r="H64" i="1"/>
  <c r="H63" i="1"/>
  <c r="H62" i="1"/>
  <c r="H61" i="1"/>
  <c r="H60" i="1"/>
  <c r="H59" i="1"/>
  <c r="H57" i="1"/>
  <c r="H56" i="1"/>
  <c r="H54" i="1" s="1"/>
  <c r="H267" i="1" s="1"/>
  <c r="H55" i="1"/>
  <c r="H53" i="1"/>
  <c r="H52" i="1"/>
  <c r="H49" i="1"/>
  <c r="H48" i="1"/>
  <c r="H47" i="1"/>
  <c r="H46" i="1"/>
  <c r="H45" i="1"/>
  <c r="H42" i="1"/>
  <c r="H41" i="1"/>
  <c r="H40" i="1"/>
  <c r="H39" i="1"/>
  <c r="H38" i="1"/>
  <c r="H37" i="1"/>
  <c r="H35" i="1"/>
  <c r="H34" i="1"/>
  <c r="H33" i="1"/>
  <c r="H32" i="1"/>
  <c r="H30" i="1"/>
  <c r="H29" i="1"/>
  <c r="H28" i="1"/>
  <c r="H27" i="1"/>
  <c r="H26" i="1"/>
  <c r="H25" i="1"/>
  <c r="H24" i="1"/>
  <c r="H22" i="1"/>
  <c r="H251" i="1"/>
  <c r="H250" i="1" s="1"/>
  <c r="H297" i="1" s="1"/>
  <c r="H249" i="1"/>
  <c r="H248" i="1"/>
  <c r="H247" i="1"/>
  <c r="H246" i="1"/>
  <c r="H244" i="1"/>
  <c r="H243" i="1"/>
  <c r="H242" i="1"/>
  <c r="H241" i="1"/>
  <c r="H240" i="1"/>
  <c r="H239" i="1"/>
  <c r="H238" i="1"/>
  <c r="H237" i="1"/>
  <c r="H236" i="1"/>
  <c r="H235" i="1"/>
  <c r="H234" i="1"/>
  <c r="H233" i="1"/>
  <c r="H232" i="1"/>
  <c r="H231" i="1"/>
  <c r="H230" i="1"/>
  <c r="H229" i="1"/>
  <c r="H228" i="1"/>
  <c r="H226" i="1"/>
  <c r="H225" i="1"/>
  <c r="H224" i="1"/>
  <c r="H223" i="1"/>
  <c r="H222" i="1"/>
  <c r="H221" i="1"/>
  <c r="H220" i="1"/>
  <c r="H219" i="1"/>
  <c r="H218" i="1"/>
  <c r="H217" i="1"/>
  <c r="H215" i="1"/>
  <c r="H214" i="1"/>
  <c r="H213" i="1"/>
  <c r="H212" i="1"/>
  <c r="H211" i="1"/>
  <c r="H209" i="1"/>
  <c r="H208" i="1"/>
  <c r="H207" i="1"/>
  <c r="H206" i="1"/>
  <c r="H205" i="1"/>
  <c r="H203" i="1"/>
  <c r="H202" i="1"/>
  <c r="H201" i="1"/>
  <c r="H200" i="1"/>
  <c r="H199" i="1"/>
  <c r="H198" i="1"/>
  <c r="H196" i="1"/>
  <c r="H195" i="1"/>
  <c r="H194" i="1"/>
  <c r="H193" i="1"/>
  <c r="H192" i="1"/>
  <c r="H190" i="1"/>
  <c r="H189" i="1"/>
  <c r="H188" i="1"/>
  <c r="H187" i="1"/>
  <c r="H186" i="1"/>
  <c r="H185" i="1"/>
  <c r="H184" i="1"/>
  <c r="H183" i="1"/>
  <c r="H182" i="1"/>
  <c r="H181" i="1"/>
  <c r="C257" i="1"/>
  <c r="H178" i="1"/>
  <c r="H177" i="1" s="1"/>
  <c r="H287" i="1" s="1"/>
  <c r="H97" i="1"/>
  <c r="H273" i="1" s="1"/>
  <c r="H21" i="1"/>
  <c r="H259" i="1" s="1"/>
  <c r="H134" i="1" l="1"/>
  <c r="H141" i="1"/>
  <c r="H284" i="1" s="1"/>
  <c r="H180" i="1"/>
  <c r="H289" i="1" s="1"/>
  <c r="H191" i="1"/>
  <c r="H290" i="1" s="1"/>
  <c r="H197" i="1"/>
  <c r="H291" i="1" s="1"/>
  <c r="H210" i="1"/>
  <c r="H293" i="1" s="1"/>
  <c r="H216" i="1"/>
  <c r="H294" i="1" s="1"/>
  <c r="H227" i="1"/>
  <c r="H295" i="1" s="1"/>
  <c r="H245" i="1"/>
  <c r="H296" i="1" s="1"/>
  <c r="H23" i="1"/>
  <c r="H260" i="1" s="1"/>
  <c r="H31" i="1"/>
  <c r="H261" i="1" s="1"/>
  <c r="H51" i="1"/>
  <c r="H266" i="1" s="1"/>
  <c r="H58" i="1"/>
  <c r="H268" i="1" s="1"/>
  <c r="H70" i="1"/>
  <c r="H269" i="1" s="1"/>
  <c r="H87" i="1"/>
  <c r="H271" i="1" s="1"/>
  <c r="H104" i="1"/>
  <c r="H277" i="1" s="1"/>
  <c r="H120" i="1"/>
  <c r="H279" i="1" s="1"/>
  <c r="H127" i="1"/>
  <c r="H168" i="1"/>
  <c r="H286" i="1" s="1"/>
  <c r="H133" i="1"/>
  <c r="H282" i="1" s="1"/>
  <c r="H283" i="1"/>
  <c r="H126" i="1"/>
  <c r="H280" i="1" s="1"/>
  <c r="H281" i="1"/>
  <c r="H20" i="1"/>
  <c r="H258" i="1" s="1"/>
  <c r="H204" i="1"/>
  <c r="H292" i="1" s="1"/>
  <c r="H36" i="1"/>
  <c r="H262" i="1" s="1"/>
  <c r="H44" i="1"/>
  <c r="H264" i="1" s="1"/>
  <c r="H50" i="1"/>
  <c r="H265" i="1" s="1"/>
  <c r="H100" i="1" l="1"/>
  <c r="H86" i="1"/>
  <c r="H270" i="1" s="1"/>
  <c r="H179" i="1"/>
  <c r="H288" i="1" s="1"/>
  <c r="H43" i="1"/>
  <c r="H263" i="1" s="1"/>
  <c r="H275" i="1" l="1"/>
  <c r="H99" i="1"/>
  <c r="H274" i="1" s="1"/>
  <c r="H19" i="1"/>
  <c r="H257" i="1" s="1"/>
  <c r="H299" i="1" l="1"/>
  <c r="H300" i="1"/>
  <c r="H301" i="1" s="1"/>
</calcChain>
</file>

<file path=xl/sharedStrings.xml><?xml version="1.0" encoding="utf-8"?>
<sst xmlns="http://schemas.openxmlformats.org/spreadsheetml/2006/main" count="726" uniqueCount="374">
  <si>
    <t>CLAVE</t>
  </si>
  <si>
    <t xml:space="preserve">DESCRIPCIÓN </t>
  </si>
  <si>
    <t>UNIDAD</t>
  </si>
  <si>
    <t>CANTIDAD</t>
  </si>
  <si>
    <t>PRECIO UNITARIO ($)</t>
  </si>
  <si>
    <t>PRECIO UNITARIO ($) CON LETRA</t>
  </si>
  <si>
    <t>IMPORTE ($) M. N.</t>
  </si>
  <si>
    <t>A</t>
  </si>
  <si>
    <t>A1</t>
  </si>
  <si>
    <t>PUERTAS Y VENTANAS</t>
  </si>
  <si>
    <t>SIOP-001</t>
  </si>
  <si>
    <t>DESMONTAJE DE PUERTA DE MADERA, HERRERIA, ALUMINIO Y MULTYPANEL HASTA 2.10 M. DE ALTURA CON MARCO, SIN RECUPERACIÓN, INCLUYE: ACARREO FUERA DE LA OBRA, MANO DE OBRA, EQUIPO Y HERRAMIENTA.</t>
  </si>
  <si>
    <t>M2</t>
  </si>
  <si>
    <t>SIOP-002</t>
  </si>
  <si>
    <t>DESMONTAJE SIN RECUPERACION DE PUERTAS Y VENTANAS, DE HERRERIA, ALUMINIO Y MADERA INCLUYE: ACARREO FUERA DE LA OBRA, MANO DE OBRA Y HERRAMIENTA.</t>
  </si>
  <si>
    <t>SIOP-003</t>
  </si>
  <si>
    <t>BOQUILLAS Y BOLEOS EN PUERTAS Y VENTANAS, CON MORTERO CEMENTO-CAL-ARENA 1:2:6, INCLUYE: ANDAMIOS Y ACARREO DE MATERIALES AL SITIO DE SU UTILIZACION.</t>
  </si>
  <si>
    <t>M</t>
  </si>
  <si>
    <t>SIOP-004</t>
  </si>
  <si>
    <t>AMPLIACION DE VANO PARA PUERTA Y VENTANA HASTA 0.50 CM DE ANCHO, INCLUYE: DEMOLICION DE MURO EXISTENTE Y ELEMENTOS ESTRUCTURALES, REPOSICION DEL MISMO MURO, CASTILLO, APLANADO, EMBOQUILLADOS, BOLEOS, RESANES, ACABADO AL TERMINADO AL EXISTENTE</t>
  </si>
  <si>
    <t>PZA</t>
  </si>
  <si>
    <t>SIOP-005</t>
  </si>
  <si>
    <t>SUMINISTRO Y COLOCACION DE PUERTA DE TAMBOR CON TRIPLAY DE CAOBILLA DE 6 MM. POR AMBAS CARAS, DE  0.95 M. X 2.10 M. FORMADA A BASE DE BASTIDOR Y MARCO DE  MADERA DE PINO DE PRIMERA DE  2"  X  1 1/2"Y  PEINAZOS DE 1 1/2" X 1 1/2"  A CADA 30 CM. EN AMBOS SENTIDOS, ACABADO ENTINTADO Y LACA BRILLANTE TRANSPARENTE,  INCLUYE: MARCO Y TOPES DE MADERA,  JAMBAS, CHAPA SCOVILL MODELO A-52-PS,  RESANADOR PARA MADERA, BISAGRA DE LIBRO DE 3", DESPERDICIOS, MATERIALES MENORES Y DE CONSUMO, HERRAMIENTAS,  ACARREO DE MATERIALES AL SITIO DE SU COLOCACION,  LIMPIEZA DEL AREA DE TRABAJO Y MANO DE OBRA ESPECIALIZADA.</t>
  </si>
  <si>
    <t>SIOP-006</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</si>
  <si>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t>
  </si>
  <si>
    <t>SIOP-007</t>
  </si>
  <si>
    <t>SUMINISTRO Y COLOCACION DE CRISTAL FLOTADO DE 6 MM. DE ESPESOR,  ASENTADO VINIL, INCLUYE: CORTES, DESPERDICIOS Y ACARREO DE MATERIALES AL SITIO DE SU UTILIZACION A CUALQUIER NIVEL.</t>
  </si>
  <si>
    <t>SIOP-008</t>
  </si>
  <si>
    <t>AFINE Y SELLADO DE VENTANERIAS: INCLUYE: MATERIAL, MANO DE OBRA, EQUIPO Y LO NECESARIO PARA SU EJECUCION.</t>
  </si>
  <si>
    <t>SIOP-009</t>
  </si>
  <si>
    <t>SUMINISTRO Y COLOCACION DE CERRADURA DE SOBREPONER  EXTRA SEGURIDAD MOD AS-725 IF PHILLIPS O SIMILAR, INCLUYE: HERRAMIENTA, LLAVES, MATERIALES MENORES Y DE CONSUMO, ELEMENTOS DE FIJACION, TALADROS, MANO DE OBRA Y ACARREO DE MATERIAL AL SITIO DE SU UTILIZACION, CUALQUIER NIVEL.</t>
  </si>
  <si>
    <t>SIOP-010</t>
  </si>
  <si>
    <t>MANTENIMIENTO DE PUERTA DE DE MADERA. FORMADA A BASE DE BASTIDOR Y MARCO DE  MADERA DE PINO DE PRIMERA. EN AMBOS SENTIDOS, ACABADO PINTURA Y LACA BRILLANTE TRANSPARENTE,  INCLUYE: SEPILLADO, MARCO Y TOPES DE MADERA,  JAMBAS,  RESANADOR PARA MADERA, BISAGRA DE LIBRO DE 3", DESPERDICIOS, MATERIALES MENORES Y DE CONSUMO, HERRAMIENTAS,  ACARREO DE MATERIALES AL SITIO DE SU COLOCACION,  LIMPIEZA DEL AREA DE TRABAJO Y MANO DE OBRA ESPECIALIZADA</t>
  </si>
  <si>
    <t>SIOP-011</t>
  </si>
  <si>
    <t xml:space="preserve">SUMINISTRO Y COLOCACIÓN DE CHAPA MANIJA CON LLAVE CROMO SATINADO EIFEL-53 PDEIF26DXE TESA. INCLUYE: HERRAMIENTA, MATERIALES, MANO DE OBRA, EQUIPO Y TODO LO NECESARIO PARA SU CORRECTA INSTALACIÓN. </t>
  </si>
  <si>
    <t>A2</t>
  </si>
  <si>
    <t>PINTURA</t>
  </si>
  <si>
    <t>SIOP-012</t>
  </si>
  <si>
    <t>PINTURA VINILICA VINIMEX DE COMEX O VINI-HOGAR SHERWIN WILLIAMS O EQUIVALENTE,  EN MUROS A DOS MANOS, INCLUYE: MATERIALES MENORES Y DE CONSUMO, ANDAMIOS, PREPARACION DE LA SUPERFICIE, SELLADO DE LA SUPERFICIE, HERRAMIENTAS, LIMPIEZA, MANO DE OBRA Y  EQUIPO DE SEGURIDAD.</t>
  </si>
  <si>
    <t>SIOP-013</t>
  </si>
  <si>
    <t>SUMINISTRO Y COLOCACION DE PASTA PARA CAMBIO DE ACABADO EN MUROS INTERIORES DE RUGOSO A APALILLADO Y/O FINO, CON PASTA BASE DE CEMENTO Y RESINA H-55P O SIMILAR, Y ACABADO EN REDIMIX,  INCLUYE: RETIROS DE MUEBLES EXISTENTES EN EL AREA, CUBRIR MUEBLES FIJOS CON PLASTICO NEGRO, ACOMODO DE MUEBLES RETIRADOS DEL AREA, LIMPIEZA,  MATERIAL, MANO DE OBRA, EQUIPO Y LO NECESARIO PARA SU EJECUCION.</t>
  </si>
  <si>
    <t>SIOP-014</t>
  </si>
  <si>
    <t>SUMINISTRO Y APLICACIÓN DE PINTURA VINILICA ANTIBACTERIAL, BEREL O SIMILAR EN CALIDAD EN MUROS, Y/O PLAFONES USO EN  INTERIORES,  INCLUYE: EQUIPO DE SEGURIDAD INDUSTRIAL, PREPARACION DE LA SUPERFICIE, ANDAMIOS, PLASTICO NEGRO, DELIMITADO DEL AREA, ESTOPAS, MATERIALES, MANO DE OBRA Y HERRAMIENTA</t>
  </si>
  <si>
    <t>SIOP-015</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</si>
  <si>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t>
  </si>
  <si>
    <t>A3</t>
  </si>
  <si>
    <t>PISOS</t>
  </si>
  <si>
    <t>SIOP-016</t>
  </si>
  <si>
    <t>SUMINISTRO Y COLOCACION DE PISO DE LOSETA CERAMICA, IGUAL O SIMILAR AL EXISTENTE, CUALQUIER COLOR, ASENTADO CON PEGA PISO Y JUNTEADO CON JUNTEADOR DE COLOR SIN ARENA, CON JUNTAS DE 3.00 MM. DE ANCHO MINIMO, INCLUYE: CORTE, REMATES, ESCUADRE, DESPERDICIOS, DESPATINADO, HERRAMIENTAS, MATERIALES,  MANO DE OBRA, LIMPIEZA  Y ACARREO DE MATERIALES AL SITIO DE SU UTILIZACION, A CUALQUIER NIVEL.</t>
  </si>
  <si>
    <t>SIOP-017</t>
  </si>
  <si>
    <t>SUMINISTRO Y COLOCACION DE ZOCLO  DE 10 CM DE ALTURA, A BASE DE RECORTES DE PISO IGUAL O SIMILAR AL EXISTENTE CUALQUIER COLOR DE 60 X 60 CM, O SIMILAR,  ASENTADO CON ADHESIVO PEGA PISO MCA. PERDURA COLOR BLANCO Y JUNTEADOR SIN ARENA,  INCLUYE: TRAZO, CORTES, AJUSTES, REMATES, ESCUADRE, DESPERDICIOS, DESPATINADO, EMBOQUILLADOS, HERRAMIENTAS, MATERIALES,  MANO DE OBRA, LIMPIEZA Y ACARREO DE MATERIALES AL SITIO DE SU UTILIZACION, A CUALQUIER NIVEL.</t>
  </si>
  <si>
    <t>SIOP-018</t>
  </si>
  <si>
    <t>SUMINISTRO Y COLOCACION DE RECUBRIMIENTO DE MURO A BASE DE LOSETA MODELO  SPA WHITE GLOSSY DE INTERCERAMIC 30X60 O SIMILAR, ASENTADO CON PEGA PISO Y JUNTEADO CON JUNTEADOR DE COLOR SIN ARENA, CON JUNTAS DE 3.00 MM. DE ANCHO MINIMO, INCLUYE: CORTE, REMATES, ESCUADRE, DESPERDICIOS, DESPATINADO, HERRAMIENTAS, MATERIALES,  MANO DE OBRA, LIMPIEZA  Y ACARREO DE MATERIALES AL SITIO DE SU UTILIZACION, A CUALQUIER NIVEL</t>
  </si>
  <si>
    <t>SIOP-019</t>
  </si>
  <si>
    <t>SIOP-020</t>
  </si>
  <si>
    <t>SUMINISTRO Y COLOCACION DE LOSETA CERAMICA PARA MURO ( AZULEJO ), CON RECUBRIMIENTO ESMALTADO, IGUAL AL EXISTENTE EN OBRA, ASENTADO CON PEGAZULEJO Y  CON JUNTEADOR DE COLOR,  INCLUYE: TRAZO, CORTE, REMATES, ESCUADRE, DESPERDICIOS, DESPATINADO, HERRAMIENTAS, MATERIALES,  MANO DE OBRA, LIMPIEZA Y ACARREO DE MATERIALES AL SITIO DE SU UTILIZACION, A CUALQUIER NIVEL.</t>
  </si>
  <si>
    <t>A4</t>
  </si>
  <si>
    <t>INSTALACION HIDRO-SANITARIA</t>
  </si>
  <si>
    <t>SIOP-021</t>
  </si>
  <si>
    <t>DEMOLICION DE PISO DE LOSETA Y AZULEJO DE CERAMICA,  BARRO Y/O EQUIVALENTE EN PISO Y/O MURO, INCLUYE: LIMPIEZA, MANO DE OBRA, HERRAMIENTA, ACARREO DEL MATERIAL PRODUCTO DE LA DEMOLICIÓN HASTA EL CENTRO DE ACOPIO, PARA SU POSTERIOR RETIRO.</t>
  </si>
  <si>
    <t>SIOP-022</t>
  </si>
  <si>
    <t>CORTE CON DISCO EN PISO DE MOSAICO Y/O CONCRETO DE 5 CM DE PROFUNDIDAD, INCLUYE: HERRAMIENTA, EQUIPO, MATERIALES DE CONSUMO, LIMPIEZA Y  MANO DE OBRA.</t>
  </si>
  <si>
    <t>SIOP-023</t>
  </si>
  <si>
    <t>DEMOLICIÓN DE CONCRETO SIMPLE EN BANQUETAS, GUARNICIONES, FIRMES, POR MEDIOS MANUALES, INCLUYE: RETIRO DEL MATERIAL A BANCO DE OBRA INDICADO POR SUPERVISIÓN, ABUNDAMIENTO, MANO DE OBRA, EQUIPO Y HERRAMIENTA.</t>
  </si>
  <si>
    <t>M3</t>
  </si>
  <si>
    <t>SIOP-024</t>
  </si>
  <si>
    <t>CARGA MANUAL Y ACARREO EN CAMIÓN 1 ER. KILOMETRO, DE MATERIAL PRODUCTO DE EXCAVACIÓN Y/O DEMOLICIÓN, INCLUYE: MANO DE OBRA, EQUIPO Y HERRAMIENTA, (NORMA S. C. T. N-CTR-CAR-1-01-013-00).</t>
  </si>
  <si>
    <t>SIOP-025</t>
  </si>
  <si>
    <t>ACARREO EN CAMION A KILÓMETROS SUBSECUENTES DE MATERIAL PRODUCTO DE EXCAVACIÓN Y/O DEMOLICIÓN,  INCLUYE: MANO DE OBRA, EQUIPO Y HERRAMIENTA. (NORMA S. C. T. N-CTR-CAR-1-01-013-00)</t>
  </si>
  <si>
    <t>M3-KM</t>
  </si>
  <si>
    <t>A5</t>
  </si>
  <si>
    <t>BAÑOS</t>
  </si>
  <si>
    <t>SIOP-026</t>
  </si>
  <si>
    <t>SIOP-027</t>
  </si>
  <si>
    <t>MANTENIMIENTO EN MUEBLE DE TARJA,  INCLUYE: DEMOLICION DE AZULEJO, PASTA DE CEMENTO EN AREA DE AZULEJO DEMOLIDAD, DESMONTAJE DE PUERTAS EXISTENTES, REPARACION, MONTAJE, BARNIZADO O LAQUEADO, REPOSICION DE BISAGRAS, REPOSICION DE JALADERAS, RESANADO, RETIRO DE MATERIAL FUERA DE LA OBRA, LIMPIEZAS, MATERIALES, MANO DE OBRA Y HERRAMIENTA.</t>
  </si>
  <si>
    <t>SIOP-028</t>
  </si>
  <si>
    <t>DESINSTALACION DE MUEBLE DE BAÑO YA SEA INODORO, LAVABO, MINGITORIO,  ETC. SIN RECUPERACION  INCLUYE:  DESCONEXION, HERRAMIENTAS, MANO DE OBRA, LIMPIEZA Y ACARREO DEL MUEBLE FUERA DE LA OBRA.</t>
  </si>
  <si>
    <t>SIOP-029</t>
  </si>
  <si>
    <t>DESMONTAJE SIN RECUPERACION DE LUMINARIAS DE SOBREPONER O DE EMPOTRAR A UNA ALTURA DE 0-3 M INCLUYE: ACARREO FUERA DE LA OBRA, MANO DE OBRA, EQUIPO Y HERRAMIENTA.</t>
  </si>
  <si>
    <t>SIOP-030</t>
  </si>
  <si>
    <t>DESINSTALACION Y RETIRO  DE SALIDAS ELECTRICAS PARA LUMINARIAS, APAGADORES, CONTACTOS Y SECADORES DE MANO, A CUALQUIER NIVEL INCLUYE: RETIRO DE APAGADORES, CONTACTOS Y CONDUCTORES, HERRAMIENTA, MANO DE OBRA Y TODO LO NECESARIO PARA SU CORRECTA EJECUCION</t>
  </si>
  <si>
    <t>SAL</t>
  </si>
  <si>
    <t>A6</t>
  </si>
  <si>
    <t>INSTALACION ELECTRICA</t>
  </si>
  <si>
    <t>SIOP-031</t>
  </si>
  <si>
    <t>CABLEADO DE SALIDA ELECTRICA PARA LUMINARIAS, APAGADORES, CONTACTOS Y SECADORES DE MANO, HASTA 4 M. DE LONGITUD EN DUCTERIA EXISTENTE, CABLE VINANEL THW-LS 600 V. A 75° C, 90° C, MARCA CONDUCTORES MONTERREY O EQUIVALENTE,  INCLUYE:  2 CABLES DE COBRE THW CAL. 12 AWG.  Y 1 CABLE DE COBRE THW CAL. 14 AWG, ENCINTADO, CONEXION A TIERRA, MATERIALES MENORES,  HERRAMIENTA, MANO DE OBRA ESPECIALIZADA , CONEXIONES, LIMPIEZA DEL AREA DE TRABAJO, PRUEBAS, DESPERDICIOS Y ACARREO DEL MATERIAL AL SITIO DE SU COLOCACION, A CUALQUIER NIVEL, SUSTITUCION DE CABLES.</t>
  </si>
  <si>
    <t>SIOP-032</t>
  </si>
  <si>
    <t>SALIDA ELECTRICA PARA LUMINARIAS, APAGADORES, CONTACTOS Y SECADORES DE MANO,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 (SALIDA NUEVA).</t>
  </si>
  <si>
    <t>SIOP-033</t>
  </si>
  <si>
    <t>SUMINISTRO Y COLOCACION ADICIONAL EN SALIDA ELECTRICA DE CABLE DE COBRE THW CAL. 12 AWG. INC. MATERIALES MENORES,PRUEBAS Y ACARREOS AL SITIO DE SU COLOCACION.</t>
  </si>
  <si>
    <t>SIOP-034</t>
  </si>
  <si>
    <t>SUMINISTRO Y COLOCACION ADICIONAL EN SALIDA ELECTRICA DE CABLE DE COBRE THW CAL. 14 AWG. INC. MATERIALES MENORES,PRUEBAS Y ACARREOS AL SITIO DE SU COLOCACION.</t>
  </si>
  <si>
    <t>SIOP-035</t>
  </si>
  <si>
    <t>SUMINISTRO Y COLOCACION ADICIONAL EN SALIDA ELECTRICA DE CABLE DE COBRE DESNUDO CAL. 14 AWG. INC. MATERIALES MENORES,PRUEBAS Y ACARREOS AL SITIO DE SU COLOCACION.</t>
  </si>
  <si>
    <t>SIOP-036</t>
  </si>
  <si>
    <t>SUMINISTRO Y COLOCACION DE APAGADOR SENCILLO MODUS BTICINO COLOR BLANCO O EQUIVALENTE INCLUYE: PLACA Y TAPA, MATERIALES MENORES, PRUEBAS, FLETES, DESPERDICIOS, ACARREOS AL SITIO DE SU COLOCACION Y TODO LO NECESARIO PARA SU CORRECTA COLOCACION.</t>
  </si>
  <si>
    <t>SIOP-037</t>
  </si>
  <si>
    <t>SUMINISTRO Y COLOCACION DE CONTACTO DUPLEX TIPO AMERICANO COLOR BLANCO O EQUIVALENTE INCLUYE: TAPA Y PLACA, MATERIALES MENORES, PRUEBAS, ELEMENTOS DE FIJACION, DESPERDICIOS Y ACARREO DEL MATERIAL AL SITIO DE SU COLOCACION, A CUALQUIER NIVEL.</t>
  </si>
  <si>
    <t>SIOP-038</t>
  </si>
  <si>
    <t>SUMINISTRO Y COLOCACION DE LUMINARIO TIPO GABINETE MCA TECNOLITE MOD LTL-3140/65/127 COLOR BLANCO O EQUIVALENTE, INCLUYE: LAMPARAS FLUORESCENTE 14W X3, MATERIALES MENORES, HERRAMIENTAS, MANO DE OBRA, PRUEBAS, FLETES, DESPERDICIO Y ACARREOS AL SITIO DE SU COLOCACION.</t>
  </si>
  <si>
    <t>SIOP-039</t>
  </si>
  <si>
    <t>SUMINISTRO Y COLOCACIÓN DE LUMINARIA LED LINEAL 36W, GR-LD002, 120-277V, 6000 K. DE SOBREPONER O SUSPENDER, INCLUYE: HERRAMIENTA, MATERIALES, MANO DE OBRA, ANDAMIOS, EQUIPO Y TODO LO NECESARIO PARA SU CORRECTA INSTALACIÓN.</t>
  </si>
  <si>
    <t>SIOP-040</t>
  </si>
  <si>
    <t>SUMINISTRO E INSTALACION DE REFLECTOR  PARA EXTERIOR DE 50 W TECNOLITE MODELO LQ-LED/50W/30/S O SIMILAR, INCLUYE: HERRAMIENTAS, MATERIALES, MANO DE OBRA, LIMPIEZA Y LO NECESARIO PARA SU CORRECTA EJECUCION.</t>
  </si>
  <si>
    <t>A7</t>
  </si>
  <si>
    <t>MUEBLES DE BAÑO, ACCESORIOS Y EQUIPO</t>
  </si>
  <si>
    <t>SIOP-041</t>
  </si>
  <si>
    <t>SUMINISTRO Y COLOCACION DE PLAFON  DE TABLAROCA RH 13MM RESISTENTE A LA HUMEDAD,INCLUYE:  PERFILES DE ACERO GALVANIZADO PARA SOPORTERIA Y SUSPENSION OCULTA, NIVELACION, CORTES,  AJUSTES, DESPERDICIOS, PERFACINTA, REDIMIX, PIJAS AUTARRASCABLES S1, RESANES DEJANDO LA SUPERFICIE LISTA PARA LA APLICACION DEL ACABADO, HERRAMIENTAS, MANO DE OBRA ESPECIALIZADA, ANDAMIOS, LIMPIEZA Y ACARREO DE LOS MATERIALES AL SITO DE SU COLOCACION. CUALQUIER ALTURA.</t>
  </si>
  <si>
    <t>SIOP-042</t>
  </si>
  <si>
    <t>SUMINISTRO E INSTALACION DE INODORO CON TANQUE BAJO, MODELO CONVENIENT CADET DE LABIOS ALARGADOS DE COLOR, MARCA AMERICAN STANDARD O SIMILAR. INCLUYE: ASIENTO DE PLASTICO, LLAVE ANGULAR FIG. 401, TANQUE, ACCESORIOS DE BRONCE PARA EL TANQUE BAJO, MATERIALES MENORES, LIMPIEZA, CUELLO DE CERA CON GUIA, PRUEBAS, HERRAMIENTAS, MANO DE OBRA Y ACARREO DE MATERIALES AL SITIO DE SU COLOCACION.</t>
  </si>
  <si>
    <t>SIOP-043</t>
  </si>
  <si>
    <t>SUMINISTRO Y COLOCACION DE LAVABO FIESTA BLANCO CON PEDESTAL MCA AMERICAN STANDAR O SIMILAR , INCLUYE: LLAVE ANGULAR FIG. 401, MANGUERA FLEXIBLE, CESPOL CROMADO FIG. 207 URREA, MATERIALES MENORES Y DE CONSUMO, ELEMENTOS DE FIJACIÓN, MANO DE OBRA CALIFICADA, LIMPIEZA DEL AREA DE TRABAJO, HERRAMIENTA, PRUEBAS Y ACARREO DE MATERIALES AL SITIO DE SU COLOCACIÓN.</t>
  </si>
  <si>
    <t>SIOP-044</t>
  </si>
  <si>
    <t>SUMINISTRO Y COLOCACION DE ASIENTO PARA W.C. EN CUALQUIER COLOR, REFORZADO INCLUYE: ELEMENTOS DE FIJACION, MATERIALES MENORES, HERRAMIENTAS, LIMPIEZA Y MANO DE OBRA.</t>
  </si>
  <si>
    <t>SIOP-045</t>
  </si>
  <si>
    <t>SUMINISTRO Y COLOCACION DE DISPENSADOR DE PAPEL HIGIENICO MCA. JOFEL MOD. AZUR MAXI PH52001 O SIMILAR, INCLUYE: MATERIAL, MANO DE OBRA, EQUIPO Y HERRAMIENTA.</t>
  </si>
  <si>
    <t>SIOP-046</t>
  </si>
  <si>
    <t>SUMINISTRO Y COLOCACION DE DISPENSADOR DE JABON MCA. JOFEL MOD. AC54000 O SIMILAR INCLUYE: MATERIAL, MANO DE OBRA, EQUIPO Y HERRAMIENTA.</t>
  </si>
  <si>
    <t>SIOP-047</t>
  </si>
  <si>
    <t>SUMINISTRO Y COLOCACION DE DISPENSADOR DE TOALLA INTERDOBLADA MCA. JOFEL MOD. PT5100 O SIMILAR INCLUYE: MATERIAL, MANO DE OBRA, EQUIPO Y HERRAMIENTA.</t>
  </si>
  <si>
    <t>SIOP-048</t>
  </si>
  <si>
    <t>SUMINISTRO Y COLOCACION DE BARRA RECTA PARA PERSONAS CON CAPACIDADES DIFERENTES ACERO SATINADO MCA. HELVEX MOD. B-700-S O SIMILAR INCLUYE: MATERIAL, MANO DE OBRA, EQUIPO Y HERRAMIENTA.</t>
  </si>
  <si>
    <t>SIOP-049</t>
  </si>
  <si>
    <t xml:space="preserve"> SUMINISTRO Y COLOCACIÓN DE MEZCLADORA DE LAVABO 4” DE ACERO INOXIDABLE CODIGO 73INOX, LINEA URREA O EQUIVALENTE INCLUYE:  MANO DE OBRA CALIFICADA, MATERIALES MENORES, HERRAMIENTA,  PRUEBAS, LIMPIEZA Y ACARREO DEL MATERIALES AL SITIO DE SU COLOCACIÓN.</t>
  </si>
  <si>
    <t>SIOP-050</t>
  </si>
  <si>
    <t>COLOCACION DE REFUERZO CON MADERA EN MURO DE TABLAROCA, INCLUYE: RECORTE DE TABLAROCA, COLOCACION DE REFUERZO Y REPARACION DE MURO DE TABLAROCA, RESANE CON PASTA, PIJAS, CINTA, MATERIALES, MANO DE OBRA Y HERRAMIENTA.</t>
  </si>
  <si>
    <t>SIOP-051</t>
  </si>
  <si>
    <t>SUMINISTRO Y COLOCACION DE MANGUERA COFLEX DE 1/2" PARA W.C. DE 35 CM DE LONGITUD. INCLUYE: FLETES, MANIOBRAS, ACARREO, COLOCACIÓN A CUALQUIER NIVEL, FIJACIÓN, PRUEBAS, MATERIALES MENORES Y HERRAMIENTA NECESARIA.</t>
  </si>
  <si>
    <t>SIOP-052</t>
  </si>
  <si>
    <t>SUMINISTRO Y COLOCACION DE MANGUERA COFLEX DE 1/2" PARA LAVABO DE 40 CM DE LONGITUD. INCLUYE: FLETES, MANIOBRAS, ACARREO, COLOCACIÓN A CUALQUIER NIVEL, FIJACIÓN, PRUEBAS, MATERIALES MENORES Y HERRAMIENTA NECESARIA.</t>
  </si>
  <si>
    <t>SIOP-053</t>
  </si>
  <si>
    <t>SUMINISTRO Y COLOCACION DE CESPOL DE PLOMO PARA TARJA. INCLUYE: MANO DE OBRA Y HERRAMIENTA.</t>
  </si>
  <si>
    <t>SIOP-054</t>
  </si>
  <si>
    <t>SUMINISTRO Y COLOCACION DE CANASTA Y CONTRACANASTA PARA TARJA EN ACERO INOXIDABLE. INCLUYE: MANO DE OBRA Y LO NECESARIO PARA SU CORRECTA EJECUCION.</t>
  </si>
  <si>
    <t>SIOP-055</t>
  </si>
  <si>
    <t>SUMINISTRO Y COLOCACION DE LLAVE MEZCLADORA PARA TARJA MCA. URREA CAT. 320LB O EQUIVALENTE CON MANERALES. INCLUYE: MANO DE OBRA Y MATERIALES MENORES PARA SU COLOCACION.</t>
  </si>
  <si>
    <t>SIOP-056</t>
  </si>
  <si>
    <t>REPARACIÓN DE SALIDA HIDRÁULICA CON TUBERÍA GALVANIZADA DE 1/2" Y/O 3/4", INCLUYE: MATERIALES, MANO DE OBRA, EQUIPO Y LO NECESARIO PARA SU CORRECTA EJECUCIÓN.</t>
  </si>
  <si>
    <t>A8</t>
  </si>
  <si>
    <t>AZOTEA</t>
  </si>
  <si>
    <t>SIOP-057</t>
  </si>
  <si>
    <t>ZAVALETA EN AZOTEA CON LADRILLO DE AZOTEA DE 17 X 17 CM., ASENTADO CON MORTERO CEMENTO-ARENA EN PROP. 1:3., INCLUYE: TRAZO, LECHADA DE CEMENTO GRIS, ARENA DE RIO CERNIDA Y COLOR ROJO TERRACOTA CON IMPERMEABILIZANTE INTEGRAL A RAZON DE 2 KG/SACO DE CEMENTO, DESPERDICIOS, HERRAMIENTAS, LIMPIEZA, MANO DE OBRA  Y ACARREO DE MATERIALES AL LUGAR DE SU UTILIZACION, A CUALQUIER NIVEL.</t>
  </si>
  <si>
    <t>SIOP-058</t>
  </si>
  <si>
    <t>LECHADA DE CEMENTO GRIS - ARENA DE RIO CERNIDA Y SELLADOR;INCLUYE: MATERIAL MANO DE OBRA Y LO NECESARIO PARA SU CORRECTA EJECUCION.</t>
  </si>
  <si>
    <t>SIOP-059</t>
  </si>
  <si>
    <t>DESPRENDIMIENTO DE IMPERMEABILIZANTE CON DOS CAPAS DE REFUERZO CON ESPESOR PROMEDIO DE 3-5 MM., INCLUYE: ANDAMIOS, MANO DE OBRA, EQUIPO Y HERRAMIENTA, ACARREO DEL MATERIAL PRODUCTO DE LA DEMOLICIÓN HASTA EL CENTRO DE ACOPIO, PARA SU POSTERIOR RETIRO.</t>
  </si>
  <si>
    <t>SIOP-060</t>
  </si>
  <si>
    <t>SUMINISTRO Y COLOCACION PASA® MULTI CAPE APP FVG 3,5 MM DE ESPESOR O EQUIVALENTE, CON GRAVILLA MEJORADA PLUS, ACABADO/COLOR  BLANCO/ROJO, IMPERMEABILIZANTE PREFABRICADO A BASE DE ASFALTO MODIFICADO CON POLIPROPILENO ATÁCTICO, CON ACABADO GRANULAR DE GRAVILLA PLUS, RESISTE MOVIMIENTOS TÉRMICO ESTRUCTURALES DE ORDEN INTERMEDIO, LIBRE DE MANTENIMIENTO, SE APLICARA UNA MANO DE PROTECTO HIDROPRIMER O EQUIVALENTE, RESANE GRIETAS Y FISURAS DE LAS SUPERFICIES Y CALAFATEE PUNTOS CRÍTICOS COMO BAJADAS DE AGUA PLUVIAL, BASES, SOPORTES, ETC. CON PASA®PROTECTOCEMENT O EQUIVALENTE: , POSTERIORMENTE SE COLOCARA  PASA® MULTI CAPE APP FVG, INCLUYE: MANO DE OBRA, MATERIALES, EQUIPO Y HERRAMIENTA.</t>
  </si>
  <si>
    <t>A9</t>
  </si>
  <si>
    <t>LIMPIEZA</t>
  </si>
  <si>
    <t>SIOP-061</t>
  </si>
  <si>
    <t>LIMPIEZA AL FINAL DE LA OBRA EN FORMA MANUAL INCLUYE: TODO LO NECESARIO PARA SU CORRECTA EJECUCION.</t>
  </si>
  <si>
    <t>B</t>
  </si>
  <si>
    <t>B1</t>
  </si>
  <si>
    <t>B1.1</t>
  </si>
  <si>
    <t>DESMANTELAMIENTO</t>
  </si>
  <si>
    <t>SIOP-062</t>
  </si>
  <si>
    <t>SIOP-063</t>
  </si>
  <si>
    <t>B1.2</t>
  </si>
  <si>
    <t>PUERTA Y VENTANA</t>
  </si>
  <si>
    <t>SIOP-064</t>
  </si>
  <si>
    <t>SIOP-065</t>
  </si>
  <si>
    <t>SIOP-066</t>
  </si>
  <si>
    <t>SIOP-067</t>
  </si>
  <si>
    <t>SIOP-068</t>
  </si>
  <si>
    <t>SIOP-069</t>
  </si>
  <si>
    <t>SIOP-070</t>
  </si>
  <si>
    <t>SIOP-071</t>
  </si>
  <si>
    <t>SIOP-072</t>
  </si>
  <si>
    <t>SIOP-073</t>
  </si>
  <si>
    <t>B2</t>
  </si>
  <si>
    <t>SIOP-074</t>
  </si>
  <si>
    <t>SIOP-075</t>
  </si>
  <si>
    <t>SIOP-076</t>
  </si>
  <si>
    <t>B3</t>
  </si>
  <si>
    <t>SIOP-077</t>
  </si>
  <si>
    <t>SIOP-078</t>
  </si>
  <si>
    <t>SIOP-079</t>
  </si>
  <si>
    <t>SIOP-080</t>
  </si>
  <si>
    <t>SIOP-081</t>
  </si>
  <si>
    <t>SIOP-082</t>
  </si>
  <si>
    <t>B4</t>
  </si>
  <si>
    <t>B4.1</t>
  </si>
  <si>
    <t>DEMOLICION</t>
  </si>
  <si>
    <t>SIOP-083</t>
  </si>
  <si>
    <t>SIOP-084</t>
  </si>
  <si>
    <t>SIOP-085</t>
  </si>
  <si>
    <t>SIOP-086</t>
  </si>
  <si>
    <t>SIOP-087</t>
  </si>
  <si>
    <t>B5</t>
  </si>
  <si>
    <t>B5.1</t>
  </si>
  <si>
    <t>SIOP-088</t>
  </si>
  <si>
    <t>SIOP-089</t>
  </si>
  <si>
    <t>SIOP-090</t>
  </si>
  <si>
    <t>SIOP-091</t>
  </si>
  <si>
    <t>SIOP-092</t>
  </si>
  <si>
    <t>B6</t>
  </si>
  <si>
    <t>SIOP-093</t>
  </si>
  <si>
    <t>SIOP-094</t>
  </si>
  <si>
    <t>SIOP-095</t>
  </si>
  <si>
    <t>SIOP-096</t>
  </si>
  <si>
    <t>SIOP-097</t>
  </si>
  <si>
    <t>SIOP-098</t>
  </si>
  <si>
    <t>SIOP-099</t>
  </si>
  <si>
    <t>SIOP-100</t>
  </si>
  <si>
    <t>SIOP-101</t>
  </si>
  <si>
    <t>SIOP-102</t>
  </si>
  <si>
    <t>B7</t>
  </si>
  <si>
    <t>SIOP-103</t>
  </si>
  <si>
    <t>SIOP-104</t>
  </si>
  <si>
    <t>SIOP-105</t>
  </si>
  <si>
    <t>SIOP-106</t>
  </si>
  <si>
    <t>SIOP-107</t>
  </si>
  <si>
    <t>SIOP-108</t>
  </si>
  <si>
    <t>SIOP-109</t>
  </si>
  <si>
    <t>SIOP-110</t>
  </si>
  <si>
    <t>SIOP-111</t>
  </si>
  <si>
    <t>SIOP-112</t>
  </si>
  <si>
    <t>SIOP-113</t>
  </si>
  <si>
    <t>SIOP-114</t>
  </si>
  <si>
    <t>SIOP-115</t>
  </si>
  <si>
    <t>SIOP-116</t>
  </si>
  <si>
    <t>B8</t>
  </si>
  <si>
    <t>ALBAÑILERIA</t>
  </si>
  <si>
    <t>SIOP-117</t>
  </si>
  <si>
    <t>SIOP-118</t>
  </si>
  <si>
    <t>SIOP-119</t>
  </si>
  <si>
    <t>SIOP-120</t>
  </si>
  <si>
    <t>SIOP-121</t>
  </si>
  <si>
    <t>SIOP-122</t>
  </si>
  <si>
    <t>SIOP-123</t>
  </si>
  <si>
    <t>IMPERMEABILIZANTE</t>
  </si>
  <si>
    <t>SIOP-124</t>
  </si>
  <si>
    <t>B9</t>
  </si>
  <si>
    <t>SIOP-125</t>
  </si>
  <si>
    <t>C</t>
  </si>
  <si>
    <t>C1</t>
  </si>
  <si>
    <t>SIOP-126</t>
  </si>
  <si>
    <t>SIOP-127</t>
  </si>
  <si>
    <t>SIOP-128</t>
  </si>
  <si>
    <t>SIOP-129</t>
  </si>
  <si>
    <t>SIOP-130</t>
  </si>
  <si>
    <t>SIOP-131</t>
  </si>
  <si>
    <t>SIOP-132</t>
  </si>
  <si>
    <t>SIOP-133</t>
  </si>
  <si>
    <t>SIOP-134</t>
  </si>
  <si>
    <t>SIOP-135</t>
  </si>
  <si>
    <t>C2</t>
  </si>
  <si>
    <t>SIOP-136</t>
  </si>
  <si>
    <t>SIOP-137</t>
  </si>
  <si>
    <t>SIOP-138</t>
  </si>
  <si>
    <t xml:space="preserve">PINTURA VINILICA ANTIBACTERIAL PARA INTERIORES ACABADO MATE, COLOR SELECCIONADO E INDICADO POR SUPERVISOR, A CUALQUIER ALTURA SE INCLUYE: APLICACIÓN, FONDO Y DOS MANOSDE PINTURA, ANDAMIOS, MATERIALES, MANO DE OBRA, HERRAMIENTA Y LO NECESARIO PARA SU CORRECTA EJECUCION. </t>
  </si>
  <si>
    <t>SIOP-139</t>
  </si>
  <si>
    <t>C3</t>
  </si>
  <si>
    <t>SIOP-140</t>
  </si>
  <si>
    <t>SIOP-141</t>
  </si>
  <si>
    <t>SIOP-142</t>
  </si>
  <si>
    <t>FORJADO DE RAMPA PARA MINUSVALIDOS FABRICADO A BASE DE CONCRETO F'C=200 KG/CM2. T.M.A. 3/4 HECHO EN OBRA DE 12 CM DE ESPESOR, INCLUYE: MALLA ELECTROSOLDADA 6-6-10-10,  HERRAMIENTAS, ACABADO RAYADO,  CIMBRA DESCIMBRA, MANO DE OBRA, REMATE EN PISO Y BANQUETA, ACARREO DEL  MATERIALES AL SITIO DE SU UTILIZACIÓN.</t>
  </si>
  <si>
    <t>SIOP-143</t>
  </si>
  <si>
    <t xml:space="preserve">SUMINISTRO Y COLOCACIÓN DE PISO RECTIFICADO STONEWALK DE 59X59 CM. COLOR MARFIL, MARCA INTERCERAMIC. INCLUYE: HERRAMIENTA, MATERIALES, MANO DE OBRA, EQUIPO Y TODO LO NECESARIO PARA SU CORRECTA INSTALACIÓN. </t>
  </si>
  <si>
    <t>SIOP-144</t>
  </si>
  <si>
    <t>C4</t>
  </si>
  <si>
    <t>SIOP-145</t>
  </si>
  <si>
    <t>SIOP-146</t>
  </si>
  <si>
    <t>SIOP-147</t>
  </si>
  <si>
    <t>SIOP-148</t>
  </si>
  <si>
    <t>SIOP-149</t>
  </si>
  <si>
    <t>C5</t>
  </si>
  <si>
    <t>SIOP-150</t>
  </si>
  <si>
    <t>SIOP-151</t>
  </si>
  <si>
    <t>SIOP-152</t>
  </si>
  <si>
    <t>SIOP-153</t>
  </si>
  <si>
    <t>SIOP-154</t>
  </si>
  <si>
    <t>C6</t>
  </si>
  <si>
    <t>SIOP-155</t>
  </si>
  <si>
    <t>SIOP-156</t>
  </si>
  <si>
    <t>SIOP-157</t>
  </si>
  <si>
    <t>SIOP-158</t>
  </si>
  <si>
    <t>SIOP-159</t>
  </si>
  <si>
    <t>SIOP-160</t>
  </si>
  <si>
    <t>SIOP-161</t>
  </si>
  <si>
    <t>SIOP-162</t>
  </si>
  <si>
    <t>SIOP-163</t>
  </si>
  <si>
    <t xml:space="preserve">SUMINISTRO Y COLOCACIÓN DE LUMINARIA LED LINEAL 36W, GR-LD002, 120-277V, 6000 K. DE SOBREPONER O SUSPENDER, INCLUYE: HERRAMIENTA, MATERIALES, MANO DE OBRA, ANDAMIOS, EQUIPO Y TODO LO NECESARIO PARA SU CORRECTA INSTALACIÓN. </t>
  </si>
  <si>
    <t>SIOP-164</t>
  </si>
  <si>
    <t>C7</t>
  </si>
  <si>
    <t>SIOP-165</t>
  </si>
  <si>
    <t>SIOP-166</t>
  </si>
  <si>
    <t>SIOP-167</t>
  </si>
  <si>
    <t>SIOP-168</t>
  </si>
  <si>
    <t>SIOP-169</t>
  </si>
  <si>
    <t>SIOP-170</t>
  </si>
  <si>
    <t>SIOP-171</t>
  </si>
  <si>
    <t>SIOP-172</t>
  </si>
  <si>
    <t>SIOP-173</t>
  </si>
  <si>
    <t>SIOP-174</t>
  </si>
  <si>
    <t>SIOP-175</t>
  </si>
  <si>
    <t>SIOP-176</t>
  </si>
  <si>
    <t>SIOP-177</t>
  </si>
  <si>
    <t>SIOP-178</t>
  </si>
  <si>
    <t>SIOP-179</t>
  </si>
  <si>
    <t>C8</t>
  </si>
  <si>
    <t>SIOP-180</t>
  </si>
  <si>
    <t>SIOP-181</t>
  </si>
  <si>
    <t>SIOP-182</t>
  </si>
  <si>
    <t>SIOP-183</t>
  </si>
  <si>
    <t>SIOP-184</t>
  </si>
  <si>
    <t>SIOP-185</t>
  </si>
  <si>
    <t xml:space="preserve"> LECHADA DE CEMENTO GRIS - ARENA DE RIO CERNIDA Y SELLADOR;INCLUYE: MATERIAL MANO DE OBRA Y LO NECESARIO PARA SU CORRECTA EJECUCION.</t>
  </si>
  <si>
    <t>SIOP-186</t>
  </si>
  <si>
    <t>SIOP-187</t>
  </si>
  <si>
    <t>SIOP-188</t>
  </si>
  <si>
    <t>RESUMEN DE PARTIDAS</t>
  </si>
  <si>
    <t>IMPORTE CON LETRA (IVA INCLUIDO)</t>
  </si>
  <si>
    <t>SUBTOTAL M. N.</t>
  </si>
  <si>
    <t>IVA M. N.</t>
  </si>
  <si>
    <t>TOTAL M. N.</t>
  </si>
  <si>
    <t>MANTENIMIENTO EN MUEBLE DE TARJA,  INCLUYE: DEMOLICION DE AZULEJO, PASTA DE CEMENTO EN AREA DE AZULEJO DEMOLIDAD, DESMONTAJE DE PUERTAS EXISTENTES, REPARACION, MONTAJE, BARNIZADO O LAQUEADO, REPOSICION DE BISAGRAS, REPOSICION DE JALADERAS, RESANADO, RETIR</t>
  </si>
  <si>
    <t>FABRICACION Y COLOCACION  DE MURO DE TABLAROCA DE 9 CM. DE ESPESOR, A DOS CARAS, TERMINADO,  INCLUYE: POSTE Y CANAL DE LAMINA GALVANIZADA DE 64 MM, TORNILLO AUTORROSCABLE S1, PERFACINTA, REDIMIX, PEMACHE POP, TABLARROCA DE 13 MM, TRAZO, CORTES, AJUSTES, ELEVACIONES, DESPERDICIOS, FIJACION, HERRAMIENTAS, EQUIPO, LIMPIEZA DEL AREA DE TRABAJO,  MANO DE OBRA Y ACARREOS AL SITIO DE SU COLOCACION. (CUALQUIER NIVEL)</t>
  </si>
  <si>
    <t>SUMINISTRO Y COLOCACIÓN DE LAMPARA LINEAL T5  INCLUYE: RETIRO DE LAMPARA DAÑADA, SUMINISTRO, MANO DE OBRA ESPECIALIZADA, HERRAMIENTA MENOR, ANDAMIOS Y TODO LO NECESARIO PARA SU CORRECTA EJECUCIÓN.</t>
  </si>
  <si>
    <t>SUMINISTRO Y COLOCACIÓN DE BASE PARA LAVAMANOS  DE 1.5 X 0.60 X 0.70 M A BASE DE DUROCK CON REFUERZO DE POSTE ESTRUCTURAL 635  X 305 CAL.26 Y CANAL 635  X 305 CAL. 26 A CADA 61 CM, RECUBIERTO CON BASE COAT Y FIBRA MALLA EN UNIONES, PINTURA ANTIBACTERIAL, OVALIN MARCA HELVEX LUCERNA Y MEZCLADORA HELVEX PROYECTA MO8DC01  MATERIAL, MANO DE OBRA, EQUIPO Y LO NECESARIO PARA SU CORRECTA EJECUCIÓN.</t>
  </si>
  <si>
    <t>SUMINISTRO Y COLOCACIÓN DE VINIL TIPO ESMERILADO EN VENTANERIA; INCLUYE: MATERIAL, MANO DE OBRA, EQUIPO Y LO NECESARIO PARA SU CORRECTA EJECUCION</t>
  </si>
  <si>
    <t>SUMINISTRO Y COLOCACIÓN DE FIRME DE CONCRETO F'C=200KG/CM2 REVENIMIENTO DE 18 CM AGREGADO MÁXIMO DE 3/4, ACABADO ESCOBILLADO, REFORZADO CON MALLA ELECTROSOLDADA 6X6-10/10 , INCLUYE: NIVELACION, AFINE, COMPACTACION,  MATERIALES, MALLA ELECTROSOLDADA , MANO DE OBRA, HERRAMIENTA MENOR Y TODO LO NECESARIO PARA SU CORRECTA EJECUCIÓN.</t>
  </si>
  <si>
    <t>C9</t>
  </si>
  <si>
    <t>SIOP-189</t>
  </si>
  <si>
    <t>SIOP-190</t>
  </si>
  <si>
    <t>SIOP-191</t>
  </si>
  <si>
    <t>SIOP-192</t>
  </si>
  <si>
    <t>ELABORACIÓN MANUAL DE ROTULOS DE IDENTIFICACIÓN, ROTULO NOMBRE DE CLINICA, ROTULO ESCUDO DEL GOBIERNO DEL ESTADO, ROTULO SERVICIOS DE SALUD JALISCO, ROTULOS SALUD, ROTULO EN RAMPA DE DISCAPACITADO, ROTULO DE PUNTO DE REUNION,; INCLUYE: TRAZO, PINTURA VINILICA Y DE TRAFICO,ANDAMIOS, EQUIPO Y LO NECESARIO PARA SU CORRECTA EJECUCIÓN.</t>
  </si>
  <si>
    <t>REPOSICION DE PLAFON RETICULAR  ACUSTICO 61 X 61 CM, USG RADAR, O SIMILAR, INCLUYE: MATERIAL, MANO DE OBRA, EQUIPO Y LO NECESARIO PARA SU EJECUCION.</t>
  </si>
  <si>
    <t>SUMINISTRO Y COLOCACION DE PASTA PARA CAMBIO DE ACABADO EN MUROS INTERIORES DE RUGOSO A APALILLADO Y/O FINO, CON PASTA BASE DE CEMENTO Y RESINA H-55P O SIMILAR, Y ACABADO EN REDIMIX,  INCLUYE:  MATERIAL, MANO DE OBRA, EQUIPO Y LO NECESARIO PARA SU EJECUCION.</t>
  </si>
  <si>
    <t>SUMINISTRO Y COLOCACIÓN DE PISO RECTIFICADO STONEWALK DE 59X59 CM. COLOR MARFIL, MARCA INTERCERAMIC. INCLUYE: HERRAMIENTA, MATERIALES, MANO DE OBRA, EQUIPO Y TODO LO NECESARIO PARA SU CORRECTA INSTALACIÓN.</t>
  </si>
  <si>
    <t>SUMINISTRO Y COLOCACIÓN DE CONTACTO TOMA CORRIENTE PROTEGIDA DUPLEX 2P+T, 15A. 127V. QUIZIÑO MODELO: SQZ5215KD CON PLACA MÉRIDA. INCLUYE: HERRAMIENTA, MATERIALES, MANO DE OBRA, EQUIPO Y TODO LO NECESARIO PARA SU CORRECTA INSTALACIÓN.</t>
  </si>
  <si>
    <t xml:space="preserve">  SUMINISTRO Y COLOCACIÓN DE LUMINARIA LED LINEAL 36W, GR-LD002, 120-277V, 6000 K. DE SOBREPONER O SUSPENDER, INCLUYE: HERRAMIENTA, MATERIALES, MANO DE OBRA, ANDAMIOS, EQUIPO Y TODO LO NECESARIO PARA SU CORRECTA INSTALACIÓN. </t>
  </si>
  <si>
    <t xml:space="preserve"> SUMINISTRO Y COLOCACION DE LAVABO FIESTA BLANCO CON PEDESTAL MCA AMERICAN STANDAR O SIMILAR , INCLUYE: LLAVE ANGULAR FIG. 401, MANGUERA FLEXIBLE, CESPOL CROMADO FIG. 207 URREA, MATERIALES MENORES Y DE CONSUMO, ELEMENTOS DE FIJACIÓN, MANO DE OBRA CALIFICADA, LIMPIEZA DEL AREA DE TRABAJO, HERRAMIENTA, PRUEBAS Y ACARREO DE MATERIALES AL SITIO DE SU COLOCACIÓN.</t>
  </si>
  <si>
    <t>SUMINISTRO Y COLOCACION DE ESPEJO DE 4 MM. CON MARCO DE ALUMINIO ANODIZADO NATURAL  DE 2" CAT. 10103, Y FONDO DE TRIPLAY DE PINO DE 6 MM. INCLUYE: SUMINISTRO, MANO DE OBRA, COLOCACION A CUALQUIER ALTURA Y TODO LO NECESARIO PARA SU CORRECTA EJECUCION.</t>
  </si>
  <si>
    <t>DEMOLICION DE ENLADRILLADO EN AZOTEA DE 17 X 17, INCLUYE: ACOPIO DE MATERIAL PARA SU POSTERIOR RETIRO, MANO DE OBRA, EQUIPO Y HERRAMIENTA, ACARREO DEL MATERIAL PRODUCTO DE LA DEMOLICIÓN HASTA EL CENTRO DE ACOPIO, PARA SU POSTERIOR RETIRO.</t>
  </si>
  <si>
    <t>DEMOLICION DE FORMA MANUAL DE ENTORTADO DE  ESPESOR  VARIABLE, INCLUYE: HERRAMIENTAS, LIMPIEZA DEL AREA DE TRABAJO, MANO DE OBRA Y ACARREO DEL MATERIAL PRODUCTO DE LA DEMOLICION DEL AREA DE DEMOLICION A CENTRO DE ACOPIO PARA SU POSTERIOR RETIRO</t>
  </si>
  <si>
    <t>ENTORTADO DE JALCRETO F´C= 100 KG/CM2, DE 15 CM. DE ESPESOR PROMEDIO, PARA DAR PENDIENTES EN ENTREPISO Y/O AZOTEA, ACABADO APALILLADO, PARA RECIBIR TEJA, IMPERMEABILIZANTE Y/O ENLADRILLADO, INCLUYE: MATERIALES, LECHADA DE CEMENTO GRIS C/ IMPERMEABILIZANTE INTEGRAL A RAZON DE 1 KG/SACO DE CEMENTO, NIVELACION, ELEVACIONES, DESPERDICIOS, HERRAMIENTAS, LIMPIEZA, MANO DE OBRA Y  ACARREOS DE MATERIALES A LUGAR DE SU COLOCACION. EN CUALQUIER NIVEL.</t>
  </si>
  <si>
    <t>ENLADRILLADO DE AZOTEA CON LADRILLO DE BARRO ROJO RECOCIDO DE 17.0 X 17.0 CM, ASENTADO CON MORTERO CEMENTO-ARENA 1:3. INC.: LECHADA DE CEMENTO GRIS Y COLOR ROJO TERRACOTA CON IMPERMEABILIZANTE INTEGRAL (1 KG/SACO DE CEMENTO), REMATE ORILLERO (2 HILADAS) Y ACARREO DE MATERIALES AL SITIO DE SU COLOCACION.</t>
  </si>
  <si>
    <t xml:space="preserve">  SUMINISTRO Y COLOCACIÓN DE CHAPA MANIJA CON LLAVE CROMO SATINADO EIFEL-53 PDEIF26DXE TESA. INCLUYE: HERRAMIENTA, MATERIALES, MANO DE OBRA, EQUIPO Y TODO LO NECESARIO PARA SU CORRECTA INSTALACIÓN. </t>
  </si>
  <si>
    <t>SUMINISTRO Y COLOCACION DE PASTA PARA CAMBIO DE ACABADO EN MUROS INTERIORES DE RUGOSO A APALILLADO Y/O FINO, CON PASTA BASE DE CEMENTO Y RESINA H-55P O SIMILAR, Y ACABADO EN REDIMIX,  INCLUYE: RETIROS DE MUEBLES EXISTENTES EN EL AREA, CUBRIR MUEBLES FIJOS CON PLASTICO NEGRO, ACOMODO DE MUEBLES RETIRADOS DEL AREA, LIMPIEZA,  MATERIAL, MANO DE OBRA, EQUIPO Y LO NECESARIO PARA SU EJECUCION</t>
  </si>
  <si>
    <t>SUMINISTRO Y COLOCACION DE PISO DE LOSETA CERAMICA, IGUAL O SIMILAR AL EXISTENTE, CUALQUIER COLOR, ASENTADO CON PEGA PISO Y JUNTEADO CON JUNTEADOR DE COLOR SIN ARENA, CON JUNTAS DE 3.00 MM. DE ANCHO MINIMO, INCLUYE: CORTE, REMATES, ESCUADRE, DESPERDICIOS, DESPATINADO, HERRAMIENTAS, MATERIALES,  MANO DE OBRA, LIMPIEZA  Y ACARREO DE MATERIALES AL SITIO DE SU UTILIZACION, A CUALQUIER NIVEL."</t>
  </si>
  <si>
    <t>DEMOLICION DE PISO DE LOSETA Y AZULEJO DE CERAMICA,  BARRO Y/O EQUIVALENTE EN PISO Y/O MURO, INCLUYE: LIMPIEZA, MANO DE OBRA, HERRAMIENTA, ACARREO DEL MATERIAL PRODUCTO DE LA DEMOLICIÓN HASTA EL CENTRO DE ACOPIO, PARA SU POSTERIOR RETIRO. .</t>
  </si>
  <si>
    <t xml:space="preserve">  SUMINISTRO Y COLOCACIÓN DE CONTACTO TOMA CORRIENTE PROTEGIDA DUPLEX 2P+T, 15A. 127V. QUIZIÑO MODELO: SQZ5215KD CON PLACA MÉRIDA. INCLUYE: HERRAMIENTA, MATERIALES, MANO DE OBRA, EQUIPO Y TODO LO NECESARIO PARA SU CORRECTA INSTALACIÓN. </t>
  </si>
  <si>
    <t>SUMINISTRO Y COLOCACION DE FREGADERO UNA TARJA DE ACERO INOXIDABLE CON ESCURRIDERO DE 1.20 M X 0.50 M. INCLUYE: LLAVES ANGULARES FIG. 401, SOPORTES,  MATERIALES MENORES, PRUEBAS Y ACARREO DE MATERIALES AL SITIO DE SU COLOCACION.</t>
  </si>
  <si>
    <t>ZAVALETA EN AZOTEA CON LADRILLO DE AZOTEA DE 17 X 17 CMS., ASENTADO CON MORTERO CEMENTO-ARENA EN PROP. 1:3., INCLUYE: TRAZO, LECHADA DE CEMENTO GRIS, ARENA DE RIO CERNIDA Y COLOR ROJO TERRACOTA CON IMPERMEABILIZANTE INTEGRAL A RAZON DE 2 KG/SACO DE CEMENTO, DESPERDICIOS, HERRAMIENTAS, LIMPIEZA, MANO DE OBRA  Y ACARREO DE MATERIALES AL LUGAR DE SU UTILIZACION, A CUALQUIER NIVEL.</t>
  </si>
  <si>
    <t>SUMINISTRO Y COLOCACION PASA® MULTI CAPE APP FVG 3,5 MM DE ESPESOR O EQUIVALENTE, CON GRAVILLA MEJORADA PLUS, ACABADO/COLOR  BLANCO/ROJO, IMPERMEABILIZANTE PREFABRICADO A BASE DE ASFALTO MODIFICADO CON POLIPROPILENO ATÁCTICO, CON ACABADO GRANULAR DE GRAVILLA PLUS, RESISTE MOVIMIENTOS TÉRMICO ESTRUCTURALES DE ORDEN INTERMEDIO, LIBRE DE MANTENIMIENTO, SE APLICARA UNA MANO DE PROTECTO HIDROPRIMER O EQUIVALENTE, RESANE GRIETAS Y FISURAS DE LAS SUPERFICIES Y CALAFATEE PUNTOS CRÍTICOS COMO BAJADAS DE AGUA PLUVIAL, BASES, SOPORTES, ETC. CON PASA®PROTECTOCEMENT O EQUIVALENTE: , POSTERIORMENTE SE COLOCARA  PASA® MULTI CAPE APP FVG, INCLUYE: CARTA GARANTIA DE 5 AÑOS, MANO DE OBRA, MATERIALES, EQUIPO Y HERRAMIENTA.</t>
  </si>
  <si>
    <t>GOBIERNO DEL ESTADO DE JALISCO</t>
  </si>
  <si>
    <t>NÚMERO DE PROCEDIMIENTO:</t>
  </si>
  <si>
    <t>SECRETARÍA DE INFRAESTRUCTURA Y OBRA PÚBLICA</t>
  </si>
  <si>
    <t>DESCRIPCIÓN GENERAL DE LOS TRABAJOS:</t>
  </si>
  <si>
    <t>FECHA DE INICIO:</t>
  </si>
  <si>
    <t>FECHA DE TERMINACIÓN:</t>
  </si>
  <si>
    <t>PLAZO DE EJECUCIÓN:</t>
  </si>
  <si>
    <t>FECHA:</t>
  </si>
  <si>
    <t>RAZÓN SOCIAL DEL LICITANTE:</t>
  </si>
  <si>
    <t>NOMBRE, CARGO Y FIRMA DEL LICITANTE:</t>
  </si>
  <si>
    <t>DOCUMENTO</t>
  </si>
  <si>
    <t>PRESUPUESTO DE OBRA</t>
  </si>
  <si>
    <t>Rehabilitación del Centro de Salud Santa Margarita, CLUES JCSSA007322, en el municipio de Zapopan, Jalisco; rehabilitación del Centro de Salud Constitución, CLUES JCSSA007334, en el minicipio de Zapopan, Jalisco y rehalitación del Centro de Salud Benito Juárez, CLUES JCSSA007206, en el municipio de Zapopan, Jalisco.</t>
  </si>
  <si>
    <t>CONSTRUCCION DE CUARTO DE RPBI (RESIDUOS PELIGROSOS BIOLOGICO INFECCIOSOS), DE 1.10 X 1.00 X 1.60-1.50 M DE ALTURA, A BASE DE MURO DE DUROCK DE 13 MM DE 9.5 CM DE ESPESOR, A DOS CARAS TANTO EN MUROS COMO EN CUBIERTAS, FIJADO EN PISO DE CONCRETO, APLICACION DE MORTERO CEMENTO ARENA DE RIO PROP: 1:4, ACABADO FINO EN AMBAS CARAS Y CUBIERTA, LOSA EN PISO DE 10 CM DE ESPESOR CONCRETO F,C=150 KG/CM2, CON UNA PENDIENTE DE 1%  ACABADO PULIDO Y APLICACION DE PINTURA VINILICA BASE AGUA COLOR BLANCO EN MUROS EXTERIORES Y ACABADO EN INTERIOR DE RPBI A BASE DE APLICACION DE PINTURA EPOXICA GRADO MEDICO ANTIBACTERIAL A BASE DE POLIURETANO, MARCA SHERWIN WILLIAMS O SIMILAR, O EQUIVALENTE APLICANDO UN PRIMER MANO DE RESINAS CON BASE ACRILICAS Y/O EPOXICAS  DE ALTA PENETRACION, SEGUNDA MANO CON UN RECUBRIMIENTO EN SECO CON AIRLESS DE BAJA PRESION CON BOQUILLA DE USO INDUSTRIAL Y ABANICO DE 20" DE COMPONENTES BASE SOLVENTE Y CATALIZADOR A DOS MANOS MINIMO Y CON UN RENDIMIENTO DE 3L/M2  POR CADA CAPA, CON UNA PUERTA DE ALUMINIO COLOR NATURAL A BASE DE MARCO Y/O PERFILES DE 2" CORREDIZA, CON DUELAS LISAS DE ALUMINIO NATURAL, CURVAS SANITARIAS A BASE DE RESINAS EPOXICAS EN EL INTERIOR DEL CUARTO, INCLUYE: MATERIALES, DESPERDICIOS, LOS TIEMPOS DE SECADO Y PREPARACION DE RESINAS, APLICACIONES, MANO DE OBRA, LA HERRAMIENTA Y TODO LO NECESARIO PARA SU CORRECTA EJECUCION Y FUNCIONAMIENTO.</t>
  </si>
  <si>
    <t>SIOP-E-SMA-OB-CSS-131-2019</t>
  </si>
  <si>
    <t>Rehabilitación del Centro de Salud Santa Margarita, CLUES JCSSA007322, en el municipio de Zapopan, Jalisco</t>
  </si>
  <si>
    <t>Rehalitación del Centro de Salud Benito Juárez, CLUES JCSSA007206, en el municipio de Zapopan, Jalisco.</t>
  </si>
  <si>
    <t xml:space="preserve">Rehabilitación del Centro de Salud Constitución, CLUES JCSSA007334, en el minicipio de Zapopan, Jalisco </t>
  </si>
  <si>
    <t>DIRECCIÓN GENERAL DE LICITACIÓN Y CONTRATACIÓN</t>
  </si>
  <si>
    <t>A1.1</t>
  </si>
  <si>
    <t>A1.2</t>
  </si>
  <si>
    <t>A4.1</t>
  </si>
  <si>
    <t>A5.1</t>
  </si>
  <si>
    <t>A5.2</t>
  </si>
  <si>
    <t>A8.1</t>
  </si>
  <si>
    <t>A8.2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</si>
</sst>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000"/>
    <numFmt numFmtId="165" formatCode="&quot;$&quot;#,##0.00"/>
    <numFmt numFmtId="166" formatCode="&quot;$&quot;#,###.00"/>
  </numFmts>
  <fonts count="15" x14ac:knownFonts="1">
    <font>
      <sz val="11"/>
      <color theme="1"/>
      <name val="Calibri"/>
      <family val="2"/>
      <scheme val="minor"/>
    </font>
    <font>
      <sz val="10"/>
      <name val="Arial"/>
      <family val="2"/>
    </font>
    <font>
      <sz val="11"/>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rgb="FF0070C0"/>
      <name val="Calibri"/>
      <family val="2"/>
      <scheme val="minor"/>
    </font>
    <font>
      <sz val="10"/>
      <color theme="4" tint="-0.249977111117893"/>
      <name val="Calibri"/>
      <family val="2"/>
      <scheme val="minor"/>
    </font>
    <font>
      <sz val="10"/>
      <color theme="5" tint="-0.249977111117893"/>
      <name val="Calibri"/>
      <family val="2"/>
      <scheme val="minor"/>
    </font>
    <font>
      <b/>
      <sz val="10"/>
      <color theme="1"/>
      <name val="Calibri"/>
      <family val="2"/>
      <scheme val="minor"/>
    </font>
    <font>
      <b/>
      <sz val="10"/>
      <color theme="4"/>
      <name val="Calibri"/>
      <family val="2"/>
      <scheme val="minor"/>
    </font>
    <font>
      <sz val="10"/>
      <color indexed="64"/>
      <name val="Calibri"/>
      <family val="2"/>
      <scheme val="minor"/>
    </font>
    <font>
      <b/>
      <sz val="14"/>
      <name val="Calibri"/>
      <family val="2"/>
      <scheme val="minor"/>
    </font>
    <font>
      <sz val="10"/>
      <color theme="4"/>
      <name val="Calibri"/>
      <family val="2"/>
      <scheme val="minor"/>
    </font>
    <font>
      <b/>
      <sz val="10"/>
      <color theme="5" tint="-0.249977111117893"/>
      <name val="Calibri"/>
      <family val="2"/>
      <scheme val="minor"/>
    </font>
  </fonts>
  <fills count="4">
    <fill>
      <patternFill patternType="none"/>
    </fill>
    <fill>
      <patternFill patternType="gray125"/>
    </fill>
    <fill>
      <patternFill patternType="solid">
        <fgColor rgb="FF33CC33"/>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7">
    <xf numFmtId="0" fontId="0" fillId="0" borderId="0"/>
    <xf numFmtId="44"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cellStyleXfs>
  <cellXfs count="113">
    <xf numFmtId="0" fontId="0" fillId="0" borderId="0" xfId="0"/>
    <xf numFmtId="0" fontId="3" fillId="0" borderId="0" xfId="3" applyFont="1" applyAlignment="1">
      <alignment vertical="top"/>
    </xf>
    <xf numFmtId="0" fontId="4" fillId="0" borderId="0" xfId="3" applyFont="1" applyFill="1" applyBorder="1" applyAlignment="1">
      <alignment vertical="top"/>
    </xf>
    <xf numFmtId="0" fontId="3" fillId="0" borderId="0" xfId="3" applyFont="1" applyFill="1" applyAlignment="1">
      <alignment vertical="top"/>
    </xf>
    <xf numFmtId="49" fontId="5" fillId="2" borderId="1" xfId="5" applyNumberFormat="1" applyFont="1" applyFill="1" applyBorder="1" applyAlignment="1">
      <alignment horizontal="center" vertical="center"/>
    </xf>
    <xf numFmtId="49" fontId="5" fillId="2" borderId="2" xfId="5" applyNumberFormat="1" applyFont="1" applyFill="1" applyBorder="1" applyAlignment="1">
      <alignment horizontal="center" vertical="center"/>
    </xf>
    <xf numFmtId="49" fontId="5" fillId="2" borderId="2" xfId="5" applyNumberFormat="1" applyFont="1" applyFill="1" applyBorder="1" applyAlignment="1">
      <alignment horizontal="center" vertical="center" wrapText="1"/>
    </xf>
    <xf numFmtId="49" fontId="5" fillId="2" borderId="3" xfId="5" applyNumberFormat="1" applyFont="1" applyFill="1" applyBorder="1" applyAlignment="1">
      <alignment horizontal="center" vertical="center"/>
    </xf>
    <xf numFmtId="49" fontId="3" fillId="0" borderId="0" xfId="3" applyNumberFormat="1" applyFont="1" applyAlignment="1">
      <alignment horizontal="left" vertical="top"/>
    </xf>
    <xf numFmtId="165" fontId="3" fillId="0" borderId="0" xfId="2" applyNumberFormat="1" applyFont="1" applyAlignment="1">
      <alignment horizontal="right" vertical="top"/>
    </xf>
    <xf numFmtId="0" fontId="6" fillId="0" borderId="0" xfId="3" applyFont="1" applyFill="1" applyAlignment="1">
      <alignment horizontal="justify" vertical="top"/>
    </xf>
    <xf numFmtId="165" fontId="7" fillId="0" borderId="0" xfId="1" applyNumberFormat="1" applyFont="1" applyFill="1" applyAlignment="1">
      <alignment vertical="top"/>
    </xf>
    <xf numFmtId="0" fontId="3" fillId="0" borderId="0" xfId="3" applyFont="1" applyFill="1" applyAlignment="1">
      <alignment horizontal="justify" vertical="top"/>
    </xf>
    <xf numFmtId="0" fontId="8" fillId="0" borderId="0" xfId="3" applyFont="1" applyFill="1" applyAlignment="1">
      <alignment horizontal="justify" vertical="top"/>
    </xf>
    <xf numFmtId="165" fontId="8" fillId="0" borderId="0" xfId="1" applyNumberFormat="1" applyFont="1" applyFill="1" applyAlignment="1">
      <alignment vertical="top"/>
    </xf>
    <xf numFmtId="0" fontId="3" fillId="0" borderId="0" xfId="3" applyFont="1" applyFill="1" applyAlignment="1">
      <alignment horizontal="center" vertical="top" wrapText="1"/>
    </xf>
    <xf numFmtId="4" fontId="3" fillId="0" borderId="0" xfId="3" applyNumberFormat="1" applyFont="1" applyFill="1" applyAlignment="1">
      <alignment horizontal="right" vertical="top"/>
    </xf>
    <xf numFmtId="165" fontId="3" fillId="0" borderId="0" xfId="2" applyNumberFormat="1" applyFont="1" applyFill="1" applyAlignment="1">
      <alignment horizontal="right" vertical="top"/>
    </xf>
    <xf numFmtId="0" fontId="3" fillId="0" borderId="0" xfId="3" applyFont="1" applyFill="1" applyAlignment="1">
      <alignment horizontal="center" vertical="top"/>
    </xf>
    <xf numFmtId="9" fontId="3" fillId="0" borderId="0" xfId="6" applyFont="1" applyFill="1" applyAlignment="1">
      <alignment horizontal="left" vertical="top" shrinkToFit="1"/>
    </xf>
    <xf numFmtId="0" fontId="4" fillId="3" borderId="0" xfId="3" applyFont="1" applyFill="1" applyAlignment="1">
      <alignment vertical="top"/>
    </xf>
    <xf numFmtId="0" fontId="4" fillId="3" borderId="0" xfId="3" applyFont="1" applyFill="1" applyAlignment="1">
      <alignment horizontal="center" vertical="top"/>
    </xf>
    <xf numFmtId="4" fontId="4" fillId="3" borderId="0" xfId="3" applyNumberFormat="1" applyFont="1" applyFill="1" applyAlignment="1">
      <alignment vertical="top"/>
    </xf>
    <xf numFmtId="4" fontId="3" fillId="0" borderId="0" xfId="3" applyNumberFormat="1" applyFont="1" applyFill="1" applyAlignment="1">
      <alignment horizontal="left" vertical="top" shrinkToFit="1"/>
    </xf>
    <xf numFmtId="4" fontId="3" fillId="0" borderId="0" xfId="3" applyNumberFormat="1" applyFont="1" applyFill="1" applyAlignment="1">
      <alignment vertical="top"/>
    </xf>
    <xf numFmtId="49" fontId="4" fillId="0" borderId="0" xfId="3" applyNumberFormat="1" applyFont="1" applyFill="1" applyAlignment="1">
      <alignment horizontal="left" vertical="top" shrinkToFit="1"/>
    </xf>
    <xf numFmtId="0" fontId="4" fillId="0" borderId="0" xfId="3" applyFont="1" applyFill="1" applyAlignment="1">
      <alignment horizontal="justify" vertical="top" shrinkToFit="1"/>
    </xf>
    <xf numFmtId="0" fontId="4" fillId="0" borderId="0" xfId="3" applyFont="1" applyFill="1" applyAlignment="1">
      <alignment horizontal="center" vertical="top" shrinkToFit="1"/>
    </xf>
    <xf numFmtId="164" fontId="4" fillId="0" borderId="0" xfId="3" applyNumberFormat="1" applyFont="1" applyFill="1" applyAlignment="1">
      <alignment horizontal="right" vertical="top" shrinkToFit="1"/>
    </xf>
    <xf numFmtId="165" fontId="4" fillId="0" borderId="0" xfId="2" applyNumberFormat="1" applyFont="1" applyFill="1" applyAlignment="1">
      <alignment horizontal="right" vertical="top" shrinkToFit="1"/>
    </xf>
    <xf numFmtId="165" fontId="4" fillId="0" borderId="0" xfId="2" applyNumberFormat="1" applyFont="1" applyAlignment="1">
      <alignment horizontal="right" vertical="top" shrinkToFit="1"/>
    </xf>
    <xf numFmtId="0" fontId="10" fillId="0" borderId="0" xfId="3" applyFont="1" applyAlignment="1">
      <alignment horizontal="center" vertical="top" wrapText="1"/>
    </xf>
    <xf numFmtId="165" fontId="10" fillId="0" borderId="0" xfId="2" applyNumberFormat="1" applyFont="1" applyAlignment="1">
      <alignment horizontal="right" vertical="top"/>
    </xf>
    <xf numFmtId="4" fontId="10" fillId="0" borderId="0" xfId="3" applyNumberFormat="1" applyFont="1" applyAlignment="1">
      <alignment horizontal="center" vertical="top"/>
    </xf>
    <xf numFmtId="49" fontId="10" fillId="0" borderId="0" xfId="3" applyNumberFormat="1" applyFont="1" applyAlignment="1">
      <alignment horizontal="left" vertical="top"/>
    </xf>
    <xf numFmtId="0" fontId="10" fillId="0" borderId="0" xfId="3" applyFont="1" applyAlignment="1">
      <alignment horizontal="justify" vertical="top"/>
    </xf>
    <xf numFmtId="4" fontId="10" fillId="0" borderId="0" xfId="3" applyNumberFormat="1" applyFont="1" applyAlignment="1">
      <alignment horizontal="right" vertical="top"/>
    </xf>
    <xf numFmtId="165" fontId="10" fillId="0" borderId="0" xfId="1" applyNumberFormat="1" applyFont="1" applyAlignment="1">
      <alignment horizontal="right" vertical="top"/>
    </xf>
    <xf numFmtId="0" fontId="5" fillId="2" borderId="0" xfId="4" applyFont="1" applyFill="1" applyBorder="1" applyAlignment="1">
      <alignment horizontal="justify" vertical="top"/>
    </xf>
    <xf numFmtId="166" fontId="5" fillId="2" borderId="0" xfId="4" applyNumberFormat="1" applyFont="1" applyFill="1" applyAlignment="1">
      <alignment vertical="top"/>
    </xf>
    <xf numFmtId="44" fontId="11" fillId="0" borderId="0" xfId="1" applyFont="1" applyAlignment="1">
      <alignment vertical="top"/>
    </xf>
    <xf numFmtId="0" fontId="11" fillId="0" borderId="0" xfId="4" applyFont="1" applyAlignment="1">
      <alignment vertical="top"/>
    </xf>
    <xf numFmtId="165" fontId="3" fillId="0" borderId="0" xfId="3" applyNumberFormat="1" applyFont="1" applyFill="1" applyAlignment="1">
      <alignment vertical="top"/>
    </xf>
    <xf numFmtId="44" fontId="3" fillId="0" borderId="0" xfId="3" applyNumberFormat="1" applyFont="1" applyFill="1" applyAlignment="1">
      <alignment vertical="top"/>
    </xf>
    <xf numFmtId="44" fontId="11" fillId="0" borderId="0" xfId="4" applyNumberFormat="1" applyFont="1" applyAlignment="1">
      <alignment vertical="top"/>
    </xf>
    <xf numFmtId="0" fontId="12" fillId="0" borderId="4" xfId="3" applyFont="1" applyBorder="1" applyAlignment="1">
      <alignment horizontal="justify" vertical="top"/>
    </xf>
    <xf numFmtId="0" fontId="4" fillId="0" borderId="5" xfId="3" applyFont="1" applyBorder="1" applyAlignment="1">
      <alignment vertical="top"/>
    </xf>
    <xf numFmtId="0" fontId="12" fillId="0" borderId="6" xfId="3" applyFont="1" applyBorder="1" applyAlignment="1">
      <alignment horizontal="justify" vertical="top"/>
    </xf>
    <xf numFmtId="0" fontId="4" fillId="0" borderId="7" xfId="3" applyFont="1" applyBorder="1" applyAlignment="1">
      <alignment vertical="top"/>
    </xf>
    <xf numFmtId="0" fontId="12" fillId="0" borderId="8" xfId="3" applyFont="1" applyBorder="1" applyAlignment="1">
      <alignment horizontal="justify" vertical="top"/>
    </xf>
    <xf numFmtId="0" fontId="4" fillId="0" borderId="9" xfId="3" applyFont="1" applyFill="1" applyBorder="1" applyAlignment="1">
      <alignment horizontal="left" vertical="top"/>
    </xf>
    <xf numFmtId="14" fontId="3" fillId="0" borderId="5" xfId="3" applyNumberFormat="1" applyFont="1" applyBorder="1" applyAlignment="1">
      <alignment horizontal="left" vertical="top"/>
    </xf>
    <xf numFmtId="14" fontId="3" fillId="0" borderId="7" xfId="3" applyNumberFormat="1" applyFont="1" applyBorder="1" applyAlignment="1">
      <alignment horizontal="left" vertical="top"/>
    </xf>
    <xf numFmtId="0" fontId="4" fillId="0" borderId="10" xfId="3" applyNumberFormat="1" applyFont="1" applyBorder="1" applyAlignment="1">
      <alignment vertical="top"/>
    </xf>
    <xf numFmtId="0" fontId="3" fillId="0" borderId="7" xfId="3" applyNumberFormat="1" applyFont="1" applyBorder="1" applyAlignment="1">
      <alignment horizontal="left" vertical="top"/>
    </xf>
    <xf numFmtId="14" fontId="3" fillId="0" borderId="11" xfId="3" applyNumberFormat="1" applyFont="1" applyBorder="1" applyAlignment="1">
      <alignment horizontal="left" vertical="top"/>
    </xf>
    <xf numFmtId="0" fontId="4" fillId="0" borderId="11" xfId="3" applyFont="1" applyBorder="1" applyAlignment="1">
      <alignment vertical="top"/>
    </xf>
    <xf numFmtId="0" fontId="4" fillId="0" borderId="4" xfId="3" applyFont="1" applyFill="1" applyBorder="1" applyAlignment="1">
      <alignment horizontal="left" vertical="top"/>
    </xf>
    <xf numFmtId="0" fontId="4" fillId="0" borderId="4" xfId="3" applyFont="1" applyBorder="1" applyAlignment="1">
      <alignment horizontal="center" vertical="top"/>
    </xf>
    <xf numFmtId="0" fontId="13" fillId="0" borderId="0" xfId="3" applyFont="1" applyFill="1" applyAlignment="1">
      <alignment vertical="top"/>
    </xf>
    <xf numFmtId="49" fontId="3" fillId="0" borderId="0" xfId="3" applyNumberFormat="1" applyFont="1" applyFill="1" applyAlignment="1">
      <alignment horizontal="left" vertical="top"/>
    </xf>
    <xf numFmtId="49" fontId="5" fillId="0" borderId="0" xfId="5" applyNumberFormat="1" applyFont="1" applyFill="1" applyBorder="1" applyAlignment="1">
      <alignment horizontal="center" vertical="center"/>
    </xf>
    <xf numFmtId="49" fontId="5" fillId="0" borderId="0" xfId="5" applyNumberFormat="1" applyFont="1" applyFill="1" applyBorder="1" applyAlignment="1">
      <alignment horizontal="center" vertical="center" wrapText="1"/>
    </xf>
    <xf numFmtId="0" fontId="4" fillId="0" borderId="0" xfId="3" applyFont="1" applyFill="1" applyAlignment="1">
      <alignment horizontal="justify" vertical="top"/>
    </xf>
    <xf numFmtId="4" fontId="4" fillId="0" borderId="0" xfId="3" applyNumberFormat="1" applyFont="1" applyFill="1" applyAlignment="1">
      <alignment horizontal="center" vertical="top"/>
    </xf>
    <xf numFmtId="4" fontId="4" fillId="0" borderId="0" xfId="3" applyNumberFormat="1" applyFont="1" applyFill="1" applyAlignment="1">
      <alignment horizontal="center" vertical="top" wrapText="1"/>
    </xf>
    <xf numFmtId="165" fontId="3" fillId="0" borderId="0" xfId="2" applyNumberFormat="1" applyFont="1" applyFill="1" applyAlignment="1">
      <alignment vertical="top"/>
    </xf>
    <xf numFmtId="49" fontId="9" fillId="3" borderId="0" xfId="3" applyNumberFormat="1" applyFont="1" applyFill="1" applyAlignment="1">
      <alignment horizontal="left" vertical="top"/>
    </xf>
    <xf numFmtId="0" fontId="9" fillId="3" borderId="0" xfId="3" applyFont="1" applyFill="1" applyAlignment="1">
      <alignment horizontal="justify" vertical="top"/>
    </xf>
    <xf numFmtId="0" fontId="10" fillId="3" borderId="0" xfId="3" applyFont="1" applyFill="1" applyAlignment="1">
      <alignment horizontal="center" vertical="top" wrapText="1"/>
    </xf>
    <xf numFmtId="164" fontId="10" fillId="3" borderId="0" xfId="3" applyNumberFormat="1" applyFont="1" applyFill="1" applyAlignment="1">
      <alignment horizontal="right" vertical="top"/>
    </xf>
    <xf numFmtId="165" fontId="10" fillId="3" borderId="0" xfId="2" applyNumberFormat="1" applyFont="1" applyFill="1" applyAlignment="1">
      <alignment horizontal="right" vertical="top"/>
    </xf>
    <xf numFmtId="4" fontId="10" fillId="3" borderId="0" xfId="3" applyNumberFormat="1" applyFont="1" applyFill="1" applyAlignment="1">
      <alignment horizontal="center" vertical="top"/>
    </xf>
    <xf numFmtId="165" fontId="9" fillId="3" borderId="0" xfId="3" applyNumberFormat="1" applyFont="1" applyFill="1" applyAlignment="1">
      <alignment vertical="top"/>
    </xf>
    <xf numFmtId="0" fontId="0" fillId="0" borderId="0" xfId="0" applyAlignment="1">
      <alignment horizontal="justify" vertical="top" wrapText="1"/>
    </xf>
    <xf numFmtId="49" fontId="14" fillId="0" borderId="0" xfId="3" applyNumberFormat="1" applyFont="1" applyAlignment="1">
      <alignment horizontal="left" vertical="top"/>
    </xf>
    <xf numFmtId="0" fontId="14" fillId="0" borderId="0" xfId="3" applyFont="1" applyAlignment="1">
      <alignment horizontal="justify" vertical="top"/>
    </xf>
    <xf numFmtId="0" fontId="14" fillId="0" borderId="0" xfId="3" applyFont="1" applyAlignment="1">
      <alignment horizontal="center" vertical="top" wrapText="1"/>
    </xf>
    <xf numFmtId="4" fontId="14" fillId="0" borderId="0" xfId="3" applyNumberFormat="1" applyFont="1" applyAlignment="1">
      <alignment horizontal="right" vertical="top"/>
    </xf>
    <xf numFmtId="165" fontId="14" fillId="0" borderId="0" xfId="2" applyNumberFormat="1" applyFont="1" applyAlignment="1">
      <alignment horizontal="right" vertical="top"/>
    </xf>
    <xf numFmtId="4" fontId="14" fillId="0" borderId="0" xfId="3" applyNumberFormat="1" applyFont="1" applyAlignment="1">
      <alignment horizontal="center" vertical="top"/>
    </xf>
    <xf numFmtId="165" fontId="14" fillId="0" borderId="0" xfId="1" applyNumberFormat="1" applyFont="1" applyAlignment="1">
      <alignment horizontal="right" vertical="top"/>
    </xf>
    <xf numFmtId="0" fontId="5" fillId="2" borderId="0" xfId="4" applyNumberFormat="1" applyFont="1" applyFill="1" applyBorder="1" applyAlignment="1">
      <alignment horizontal="center" vertical="top"/>
    </xf>
    <xf numFmtId="0" fontId="5" fillId="2" borderId="0" xfId="4" applyNumberFormat="1" applyFont="1" applyFill="1" applyAlignment="1">
      <alignment horizontal="center" vertical="top"/>
    </xf>
    <xf numFmtId="0" fontId="3" fillId="0" borderId="6" xfId="3" applyNumberFormat="1" applyFont="1" applyBorder="1" applyAlignment="1">
      <alignment horizontal="left" vertical="top"/>
    </xf>
    <xf numFmtId="0" fontId="3" fillId="0" borderId="8" xfId="3" applyNumberFormat="1" applyFont="1" applyBorder="1" applyAlignment="1">
      <alignment horizontal="left" vertical="top"/>
    </xf>
    <xf numFmtId="0" fontId="3" fillId="0" borderId="10" xfId="3" applyFont="1" applyBorder="1" applyAlignment="1">
      <alignment horizontal="center" vertical="top"/>
    </xf>
    <xf numFmtId="0" fontId="3" fillId="0" borderId="0" xfId="3" applyFont="1" applyBorder="1" applyAlignment="1">
      <alignment horizontal="center" vertical="top"/>
    </xf>
    <xf numFmtId="0" fontId="3" fillId="0" borderId="7" xfId="3" applyFont="1" applyBorder="1" applyAlignment="1">
      <alignment horizontal="center" vertical="top"/>
    </xf>
    <xf numFmtId="0" fontId="3" fillId="0" borderId="13" xfId="3" applyFont="1" applyBorder="1" applyAlignment="1">
      <alignment horizontal="center" vertical="top"/>
    </xf>
    <xf numFmtId="0" fontId="3" fillId="0" borderId="14" xfId="3" applyFont="1" applyBorder="1" applyAlignment="1">
      <alignment horizontal="center" vertical="top"/>
    </xf>
    <xf numFmtId="0" fontId="3" fillId="0" borderId="11" xfId="3" applyFont="1" applyBorder="1" applyAlignment="1">
      <alignment horizontal="center" vertical="top"/>
    </xf>
    <xf numFmtId="14" fontId="4" fillId="0" borderId="9" xfId="3" applyNumberFormat="1" applyFont="1" applyBorder="1" applyAlignment="1">
      <alignment horizontal="right" vertical="top"/>
    </xf>
    <xf numFmtId="14" fontId="4" fillId="0" borderId="12" xfId="3" applyNumberFormat="1" applyFont="1" applyBorder="1" applyAlignment="1">
      <alignment horizontal="right" vertical="top"/>
    </xf>
    <xf numFmtId="0" fontId="3" fillId="0" borderId="6" xfId="3" applyNumberFormat="1" applyFont="1" applyBorder="1" applyAlignment="1">
      <alignment horizontal="justify" vertical="top"/>
    </xf>
    <xf numFmtId="0" fontId="3" fillId="0" borderId="8" xfId="3" applyNumberFormat="1" applyFont="1" applyBorder="1" applyAlignment="1">
      <alignment horizontal="justify" vertical="top"/>
    </xf>
    <xf numFmtId="14" fontId="4" fillId="0" borderId="10" xfId="3" applyNumberFormat="1" applyFont="1" applyBorder="1" applyAlignment="1">
      <alignment horizontal="right" vertical="top"/>
    </xf>
    <xf numFmtId="14" fontId="4" fillId="0" borderId="0" xfId="3" applyNumberFormat="1" applyFont="1" applyBorder="1" applyAlignment="1">
      <alignment horizontal="right" vertical="top"/>
    </xf>
    <xf numFmtId="14" fontId="4" fillId="0" borderId="0" xfId="3" applyNumberFormat="1" applyFont="1" applyBorder="1" applyAlignment="1">
      <alignment horizontal="right" vertical="center"/>
    </xf>
    <xf numFmtId="14" fontId="4" fillId="0" borderId="13" xfId="3" applyNumberFormat="1" applyFont="1" applyBorder="1" applyAlignment="1">
      <alignment horizontal="right" vertical="top"/>
    </xf>
    <xf numFmtId="14" fontId="4" fillId="0" borderId="14" xfId="3" applyNumberFormat="1" applyFont="1" applyBorder="1" applyAlignment="1">
      <alignment horizontal="right" vertical="top"/>
    </xf>
    <xf numFmtId="0" fontId="4" fillId="0" borderId="6" xfId="3" applyFont="1" applyBorder="1" applyAlignment="1">
      <alignment horizontal="center" vertical="top"/>
    </xf>
    <xf numFmtId="0" fontId="4" fillId="0" borderId="8" xfId="3" applyFont="1" applyBorder="1" applyAlignment="1">
      <alignment horizontal="center" vertical="top"/>
    </xf>
    <xf numFmtId="0" fontId="5" fillId="2" borderId="1" xfId="3" applyFont="1" applyFill="1" applyBorder="1" applyAlignment="1">
      <alignment horizontal="center" vertical="top"/>
    </xf>
    <xf numFmtId="0" fontId="5" fillId="2" borderId="2" xfId="3" applyFont="1" applyFill="1" applyBorder="1" applyAlignment="1">
      <alignment horizontal="center" vertical="top"/>
    </xf>
    <xf numFmtId="0" fontId="5" fillId="2" borderId="3" xfId="3" applyFont="1" applyFill="1" applyBorder="1" applyAlignment="1">
      <alignment horizontal="center" vertical="top"/>
    </xf>
    <xf numFmtId="0" fontId="3" fillId="0" borderId="4" xfId="3" applyFont="1" applyBorder="1" applyAlignment="1">
      <alignment horizontal="center" vertical="top"/>
    </xf>
    <xf numFmtId="0" fontId="3" fillId="0" borderId="6" xfId="3" applyFont="1" applyBorder="1" applyAlignment="1">
      <alignment horizontal="center" vertical="top"/>
    </xf>
    <xf numFmtId="0" fontId="3" fillId="0" borderId="8" xfId="3" applyFont="1" applyBorder="1" applyAlignment="1">
      <alignment horizontal="center" vertical="top"/>
    </xf>
    <xf numFmtId="0" fontId="4" fillId="0" borderId="9" xfId="3" applyFont="1" applyBorder="1" applyAlignment="1">
      <alignment horizontal="center" vertical="top"/>
    </xf>
    <xf numFmtId="0" fontId="4" fillId="0" borderId="12" xfId="3" applyFont="1" applyBorder="1" applyAlignment="1">
      <alignment horizontal="center" vertical="top"/>
    </xf>
    <xf numFmtId="0" fontId="4" fillId="0" borderId="5" xfId="3" applyFont="1" applyBorder="1" applyAlignment="1">
      <alignment horizontal="center" vertical="top"/>
    </xf>
    <xf numFmtId="0" fontId="4" fillId="0" borderId="6" xfId="3" applyFont="1" applyBorder="1" applyAlignment="1">
      <alignment horizontal="justify" vertical="top"/>
    </xf>
  </cellXfs>
  <cellStyles count="7">
    <cellStyle name="Moneda" xfId="1" builtinId="4"/>
    <cellStyle name="Moneda 2" xfId="2"/>
    <cellStyle name="Normal" xfId="0" builtinId="0"/>
    <cellStyle name="Normal 2" xfId="3"/>
    <cellStyle name="Normal 2 2" xfId="4"/>
    <cellStyle name="Normal 3" xfId="5"/>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295275</xdr:colOff>
      <xdr:row>3</xdr:row>
      <xdr:rowOff>66675</xdr:rowOff>
    </xdr:from>
    <xdr:to>
      <xdr:col>1</xdr:col>
      <xdr:colOff>1400175</xdr:colOff>
      <xdr:row>7</xdr:row>
      <xdr:rowOff>180975</xdr:rowOff>
    </xdr:to>
    <xdr:pic>
      <xdr:nvPicPr>
        <xdr:cNvPr id="1049"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714375"/>
          <a:ext cx="1104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5</xdr:row>
      <xdr:rowOff>0</xdr:rowOff>
    </xdr:from>
    <xdr:to>
      <xdr:col>7</xdr:col>
      <xdr:colOff>1447800</xdr:colOff>
      <xdr:row>5</xdr:row>
      <xdr:rowOff>228600</xdr:rowOff>
    </xdr:to>
    <xdr:pic>
      <xdr:nvPicPr>
        <xdr:cNvPr id="1050" name="Imagen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68050" y="1047750"/>
          <a:ext cx="14478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2"/>
  <sheetViews>
    <sheetView showGridLines="0" showZeros="0" tabSelected="1" view="pageBreakPreview" topLeftCell="A269" zoomScale="70" zoomScaleNormal="70" zoomScaleSheetLayoutView="70" workbookViewId="0">
      <selection activeCell="G24" sqref="G24"/>
    </sheetView>
  </sheetViews>
  <sheetFormatPr baseColWidth="10" defaultColWidth="9.140625" defaultRowHeight="12.75" x14ac:dyDescent="0.25"/>
  <cols>
    <col min="1" max="1" width="4.85546875" style="1" customWidth="1"/>
    <col min="2" max="2" width="23.42578125" style="1" customWidth="1"/>
    <col min="3" max="3" width="74.42578125" style="1" customWidth="1"/>
    <col min="4" max="4" width="13.140625" style="1" customWidth="1"/>
    <col min="5" max="5" width="11" style="1" customWidth="1"/>
    <col min="6" max="6" width="14.42578125" style="1" customWidth="1"/>
    <col min="7" max="7" width="25.85546875" style="1" customWidth="1"/>
    <col min="8" max="8" width="22.42578125" style="1" customWidth="1"/>
    <col min="9" max="9" width="24.85546875" style="1" bestFit="1" customWidth="1"/>
    <col min="10" max="10" width="13.85546875" style="1" bestFit="1" customWidth="1"/>
    <col min="11" max="16384" width="9.140625" style="1"/>
  </cols>
  <sheetData>
    <row r="1" spans="2:8" ht="13.5" thickBot="1" x14ac:dyDescent="0.3"/>
    <row r="2" spans="2:8" ht="18.75" x14ac:dyDescent="0.25">
      <c r="B2" s="106"/>
      <c r="C2" s="45" t="s">
        <v>348</v>
      </c>
      <c r="D2" s="109" t="s">
        <v>349</v>
      </c>
      <c r="E2" s="110"/>
      <c r="F2" s="110"/>
      <c r="G2" s="111"/>
      <c r="H2" s="46"/>
    </row>
    <row r="3" spans="2:8" ht="18.75" x14ac:dyDescent="0.25">
      <c r="B3" s="107"/>
      <c r="C3" s="47" t="s">
        <v>350</v>
      </c>
      <c r="D3" s="86" t="s">
        <v>362</v>
      </c>
      <c r="E3" s="87"/>
      <c r="F3" s="87"/>
      <c r="G3" s="88"/>
      <c r="H3" s="48"/>
    </row>
    <row r="4" spans="2:8" x14ac:dyDescent="0.25">
      <c r="B4" s="107"/>
      <c r="C4" s="112" t="s">
        <v>366</v>
      </c>
      <c r="D4" s="86"/>
      <c r="E4" s="87"/>
      <c r="F4" s="87"/>
      <c r="G4" s="88"/>
      <c r="H4" s="48"/>
    </row>
    <row r="5" spans="2:8" ht="18.75" customHeight="1" x14ac:dyDescent="0.25">
      <c r="B5" s="107"/>
      <c r="C5" s="112"/>
      <c r="D5" s="86"/>
      <c r="E5" s="87"/>
      <c r="F5" s="87"/>
      <c r="G5" s="88"/>
      <c r="H5" s="48"/>
    </row>
    <row r="6" spans="2:8" ht="19.5" thickBot="1" x14ac:dyDescent="0.3">
      <c r="B6" s="107"/>
      <c r="C6" s="49"/>
      <c r="D6" s="89"/>
      <c r="E6" s="90"/>
      <c r="F6" s="90"/>
      <c r="G6" s="91"/>
      <c r="H6" s="48"/>
    </row>
    <row r="7" spans="2:8" ht="13.5" customHeight="1" x14ac:dyDescent="0.25">
      <c r="B7" s="107"/>
      <c r="C7" s="50" t="s">
        <v>351</v>
      </c>
      <c r="D7" s="92" t="s">
        <v>352</v>
      </c>
      <c r="E7" s="93"/>
      <c r="F7" s="93"/>
      <c r="G7" s="51"/>
      <c r="H7" s="48"/>
    </row>
    <row r="8" spans="2:8" ht="19.5" customHeight="1" x14ac:dyDescent="0.25">
      <c r="B8" s="107"/>
      <c r="C8" s="94" t="s">
        <v>360</v>
      </c>
      <c r="D8" s="96" t="s">
        <v>353</v>
      </c>
      <c r="E8" s="97"/>
      <c r="F8" s="97"/>
      <c r="G8" s="52"/>
      <c r="H8" s="48"/>
    </row>
    <row r="9" spans="2:8" ht="24.75" customHeight="1" x14ac:dyDescent="0.25">
      <c r="B9" s="107"/>
      <c r="C9" s="94"/>
      <c r="D9" s="53"/>
      <c r="E9" s="98" t="s">
        <v>354</v>
      </c>
      <c r="F9" s="98"/>
      <c r="G9" s="54"/>
      <c r="H9" s="48"/>
    </row>
    <row r="10" spans="2:8" ht="18.75" customHeight="1" thickBot="1" x14ac:dyDescent="0.3">
      <c r="B10" s="107"/>
      <c r="C10" s="95"/>
      <c r="D10" s="99" t="s">
        <v>355</v>
      </c>
      <c r="E10" s="100"/>
      <c r="F10" s="100"/>
      <c r="G10" s="55"/>
      <c r="H10" s="56"/>
    </row>
    <row r="11" spans="2:8" x14ac:dyDescent="0.25">
      <c r="B11" s="107"/>
      <c r="C11" s="57" t="s">
        <v>356</v>
      </c>
      <c r="D11" s="109" t="s">
        <v>357</v>
      </c>
      <c r="E11" s="110"/>
      <c r="F11" s="110"/>
      <c r="G11" s="111"/>
      <c r="H11" s="58" t="s">
        <v>358</v>
      </c>
    </row>
    <row r="12" spans="2:8" x14ac:dyDescent="0.25">
      <c r="B12" s="107"/>
      <c r="C12" s="84"/>
      <c r="D12" s="86">
        <v>0</v>
      </c>
      <c r="E12" s="87"/>
      <c r="F12" s="87"/>
      <c r="G12" s="88"/>
      <c r="H12" s="101"/>
    </row>
    <row r="13" spans="2:8" ht="13.5" thickBot="1" x14ac:dyDescent="0.3">
      <c r="B13" s="108"/>
      <c r="C13" s="85"/>
      <c r="D13" s="89"/>
      <c r="E13" s="90"/>
      <c r="F13" s="90"/>
      <c r="G13" s="91"/>
      <c r="H13" s="102"/>
    </row>
    <row r="14" spans="2:8" ht="13.5" thickBot="1" x14ac:dyDescent="0.3"/>
    <row r="15" spans="2:8" ht="13.5" thickBot="1" x14ac:dyDescent="0.3">
      <c r="B15" s="103" t="s">
        <v>359</v>
      </c>
      <c r="C15" s="104"/>
      <c r="D15" s="104"/>
      <c r="E15" s="104"/>
      <c r="F15" s="104"/>
      <c r="G15" s="104"/>
      <c r="H15" s="105"/>
    </row>
    <row r="16" spans="2:8" s="3" customFormat="1" ht="12.75" customHeight="1" thickBot="1" x14ac:dyDescent="0.3">
      <c r="B16" s="2"/>
      <c r="C16" s="2"/>
      <c r="D16" s="2"/>
      <c r="E16" s="2"/>
      <c r="F16" s="2"/>
      <c r="G16" s="2"/>
      <c r="H16" s="2"/>
    </row>
    <row r="17" spans="2:8" ht="25.5" customHeight="1" thickBot="1" x14ac:dyDescent="0.3">
      <c r="B17" s="4" t="s">
        <v>0</v>
      </c>
      <c r="C17" s="5" t="s">
        <v>1</v>
      </c>
      <c r="D17" s="5" t="s">
        <v>2</v>
      </c>
      <c r="E17" s="5" t="s">
        <v>3</v>
      </c>
      <c r="F17" s="6" t="s">
        <v>4</v>
      </c>
      <c r="G17" s="6" t="s">
        <v>5</v>
      </c>
      <c r="H17" s="7" t="s">
        <v>6</v>
      </c>
    </row>
    <row r="18" spans="2:8" s="3" customFormat="1" ht="76.5" customHeight="1" x14ac:dyDescent="0.25">
      <c r="B18" s="61"/>
      <c r="C18" s="63" t="str">
        <f>+C8</f>
        <v>Rehabilitación del Centro de Salud Santa Margarita, CLUES JCSSA007322, en el municipio de Zapopan, Jalisco; rehabilitación del Centro de Salud Constitución, CLUES JCSSA007334, en el minicipio de Zapopan, Jalisco y rehalitación del Centro de Salud Benito Juárez, CLUES JCSSA007206, en el municipio de Zapopan, Jalisco.</v>
      </c>
      <c r="D18" s="61"/>
      <c r="E18" s="61"/>
      <c r="F18" s="62"/>
      <c r="G18" s="62"/>
      <c r="H18" s="61"/>
    </row>
    <row r="19" spans="2:8" s="59" customFormat="1" ht="36" customHeight="1" x14ac:dyDescent="0.25">
      <c r="B19" s="67" t="s">
        <v>7</v>
      </c>
      <c r="C19" s="68" t="s">
        <v>363</v>
      </c>
      <c r="D19" s="69"/>
      <c r="E19" s="70"/>
      <c r="F19" s="71"/>
      <c r="G19" s="72"/>
      <c r="H19" s="73">
        <f>+H20+H31+H36+H43+H50+H58+H70+H86+H97</f>
        <v>0</v>
      </c>
    </row>
    <row r="20" spans="2:8" s="59" customFormat="1" x14ac:dyDescent="0.25">
      <c r="B20" s="10" t="s">
        <v>8</v>
      </c>
      <c r="C20" s="10" t="s">
        <v>9</v>
      </c>
      <c r="D20" s="15"/>
      <c r="E20" s="16"/>
      <c r="F20" s="17"/>
      <c r="G20" s="64"/>
      <c r="H20" s="11">
        <f>H21+H23</f>
        <v>0</v>
      </c>
    </row>
    <row r="21" spans="2:8" s="59" customFormat="1" x14ac:dyDescent="0.25">
      <c r="B21" s="13" t="s">
        <v>367</v>
      </c>
      <c r="C21" s="13" t="s">
        <v>155</v>
      </c>
      <c r="D21" s="15"/>
      <c r="E21" s="16"/>
      <c r="F21" s="17"/>
      <c r="G21" s="64"/>
      <c r="H21" s="14">
        <f>SUM(H22:H22)</f>
        <v>0</v>
      </c>
    </row>
    <row r="22" spans="2:8" s="59" customFormat="1" ht="45" x14ac:dyDescent="0.25">
      <c r="B22" s="60" t="s">
        <v>10</v>
      </c>
      <c r="C22" s="74" t="s">
        <v>11</v>
      </c>
      <c r="D22" s="15" t="s">
        <v>12</v>
      </c>
      <c r="E22" s="16">
        <v>4</v>
      </c>
      <c r="F22" s="17"/>
      <c r="G22" s="64"/>
      <c r="H22" s="66">
        <f>+ROUND(E22*F22,2)</f>
        <v>0</v>
      </c>
    </row>
    <row r="23" spans="2:8" s="59" customFormat="1" x14ac:dyDescent="0.25">
      <c r="B23" s="13" t="s">
        <v>368</v>
      </c>
      <c r="C23" s="13" t="s">
        <v>159</v>
      </c>
      <c r="D23" s="15"/>
      <c r="E23" s="16"/>
      <c r="F23" s="17"/>
      <c r="G23" s="64"/>
      <c r="H23" s="14">
        <f>SUM(H24:H30)</f>
        <v>0</v>
      </c>
    </row>
    <row r="24" spans="2:8" s="59" customFormat="1" ht="45" x14ac:dyDescent="0.25">
      <c r="B24" s="60" t="s">
        <v>13</v>
      </c>
      <c r="C24" s="74" t="s">
        <v>16</v>
      </c>
      <c r="D24" s="15" t="s">
        <v>17</v>
      </c>
      <c r="E24" s="16">
        <v>45</v>
      </c>
      <c r="F24" s="17"/>
      <c r="G24" s="64"/>
      <c r="H24" s="66">
        <f t="shared" ref="H24:H30" si="0">+ROUND(E24*F24,2)</f>
        <v>0</v>
      </c>
    </row>
    <row r="25" spans="2:8" s="59" customFormat="1" ht="153" customHeight="1" x14ac:dyDescent="0.25">
      <c r="B25" s="60" t="s">
        <v>15</v>
      </c>
      <c r="C25" s="74" t="s">
        <v>22</v>
      </c>
      <c r="D25" s="15" t="s">
        <v>20</v>
      </c>
      <c r="E25" s="16">
        <v>1</v>
      </c>
      <c r="F25" s="17"/>
      <c r="G25" s="64"/>
      <c r="H25" s="66">
        <f t="shared" si="0"/>
        <v>0</v>
      </c>
    </row>
    <row r="26" spans="2:8" s="59" customFormat="1" ht="219.75" customHeight="1" x14ac:dyDescent="0.25">
      <c r="B26" s="60" t="s">
        <v>18</v>
      </c>
      <c r="C26" s="74" t="s">
        <v>24</v>
      </c>
      <c r="D26" s="15" t="s">
        <v>12</v>
      </c>
      <c r="E26" s="16">
        <v>370</v>
      </c>
      <c r="F26" s="17"/>
      <c r="G26" s="64"/>
      <c r="H26" s="66">
        <f t="shared" si="0"/>
        <v>0</v>
      </c>
    </row>
    <row r="27" spans="2:8" s="59" customFormat="1" ht="50.25" customHeight="1" x14ac:dyDescent="0.25">
      <c r="B27" s="60" t="s">
        <v>21</v>
      </c>
      <c r="C27" s="74" t="s">
        <v>26</v>
      </c>
      <c r="D27" s="15" t="s">
        <v>12</v>
      </c>
      <c r="E27" s="16">
        <v>5</v>
      </c>
      <c r="F27" s="17"/>
      <c r="G27" s="64"/>
      <c r="H27" s="66">
        <f t="shared" si="0"/>
        <v>0</v>
      </c>
    </row>
    <row r="28" spans="2:8" s="59" customFormat="1" ht="37.5" customHeight="1" x14ac:dyDescent="0.25">
      <c r="B28" s="60" t="s">
        <v>23</v>
      </c>
      <c r="C28" s="74" t="s">
        <v>28</v>
      </c>
      <c r="D28" s="15" t="s">
        <v>17</v>
      </c>
      <c r="E28" s="16">
        <v>60</v>
      </c>
      <c r="F28" s="17"/>
      <c r="G28" s="64"/>
      <c r="H28" s="66">
        <f t="shared" si="0"/>
        <v>0</v>
      </c>
    </row>
    <row r="29" spans="2:8" s="59" customFormat="1" ht="49.5" customHeight="1" x14ac:dyDescent="0.25">
      <c r="B29" s="60" t="s">
        <v>25</v>
      </c>
      <c r="C29" s="74" t="s">
        <v>329</v>
      </c>
      <c r="D29" s="15" t="s">
        <v>20</v>
      </c>
      <c r="E29" s="16">
        <v>70</v>
      </c>
      <c r="F29" s="17"/>
      <c r="G29" s="64"/>
      <c r="H29" s="66">
        <f t="shared" si="0"/>
        <v>0</v>
      </c>
    </row>
    <row r="30" spans="2:8" s="59" customFormat="1" ht="67.5" customHeight="1" x14ac:dyDescent="0.25">
      <c r="B30" s="60" t="s">
        <v>27</v>
      </c>
      <c r="C30" s="74" t="s">
        <v>34</v>
      </c>
      <c r="D30" s="15" t="s">
        <v>20</v>
      </c>
      <c r="E30" s="16">
        <v>20</v>
      </c>
      <c r="F30" s="17"/>
      <c r="G30" s="64"/>
      <c r="H30" s="66">
        <f t="shared" si="0"/>
        <v>0</v>
      </c>
    </row>
    <row r="31" spans="2:8" s="59" customFormat="1" x14ac:dyDescent="0.25">
      <c r="B31" s="10" t="s">
        <v>35</v>
      </c>
      <c r="C31" s="10" t="s">
        <v>36</v>
      </c>
      <c r="D31" s="15"/>
      <c r="E31" s="16"/>
      <c r="F31" s="17"/>
      <c r="G31" s="64"/>
      <c r="H31" s="11">
        <f>SUM(H32:H35)</f>
        <v>0</v>
      </c>
    </row>
    <row r="32" spans="2:8" s="59" customFormat="1" ht="75" x14ac:dyDescent="0.25">
      <c r="B32" s="60" t="s">
        <v>29</v>
      </c>
      <c r="C32" s="74" t="s">
        <v>38</v>
      </c>
      <c r="D32" s="15" t="s">
        <v>12</v>
      </c>
      <c r="E32" s="16">
        <v>2100</v>
      </c>
      <c r="F32" s="17"/>
      <c r="G32" s="64"/>
      <c r="H32" s="66">
        <f>+ROUND(E32*F32,2)</f>
        <v>0</v>
      </c>
    </row>
    <row r="33" spans="2:8" s="59" customFormat="1" ht="60" x14ac:dyDescent="0.25">
      <c r="B33" s="60" t="s">
        <v>31</v>
      </c>
      <c r="C33" s="74" t="s">
        <v>330</v>
      </c>
      <c r="D33" s="15" t="s">
        <v>12</v>
      </c>
      <c r="E33" s="16">
        <v>1220</v>
      </c>
      <c r="F33" s="17"/>
      <c r="G33" s="64"/>
      <c r="H33" s="66">
        <f>+ROUND(E33*F33,2)</f>
        <v>0</v>
      </c>
    </row>
    <row r="34" spans="2:8" s="59" customFormat="1" ht="75" x14ac:dyDescent="0.25">
      <c r="B34" s="60" t="s">
        <v>33</v>
      </c>
      <c r="C34" s="74" t="s">
        <v>42</v>
      </c>
      <c r="D34" s="15" t="s">
        <v>12</v>
      </c>
      <c r="E34" s="16">
        <v>50</v>
      </c>
      <c r="F34" s="17"/>
      <c r="G34" s="64"/>
      <c r="H34" s="66">
        <f>+ROUND(E34*F34,2)</f>
        <v>0</v>
      </c>
    </row>
    <row r="35" spans="2:8" s="59" customFormat="1" ht="75" x14ac:dyDescent="0.25">
      <c r="B35" s="60" t="s">
        <v>37</v>
      </c>
      <c r="C35" s="74" t="s">
        <v>328</v>
      </c>
      <c r="D35" s="15" t="s">
        <v>20</v>
      </c>
      <c r="E35" s="16">
        <v>1</v>
      </c>
      <c r="F35" s="17"/>
      <c r="G35" s="64"/>
      <c r="H35" s="66">
        <f>+ROUND(E35*F35,2)</f>
        <v>0</v>
      </c>
    </row>
    <row r="36" spans="2:8" s="59" customFormat="1" x14ac:dyDescent="0.25">
      <c r="B36" s="10" t="s">
        <v>45</v>
      </c>
      <c r="C36" s="10" t="s">
        <v>46</v>
      </c>
      <c r="D36" s="15"/>
      <c r="E36" s="16"/>
      <c r="F36" s="17"/>
      <c r="G36" s="64"/>
      <c r="H36" s="11">
        <f>SUM(H37:H42)</f>
        <v>0</v>
      </c>
    </row>
    <row r="37" spans="2:8" s="59" customFormat="1" ht="90" x14ac:dyDescent="0.25">
      <c r="B37" s="60" t="s">
        <v>39</v>
      </c>
      <c r="C37" s="74" t="s">
        <v>48</v>
      </c>
      <c r="D37" s="15" t="s">
        <v>12</v>
      </c>
      <c r="E37" s="16">
        <v>3</v>
      </c>
      <c r="F37" s="17"/>
      <c r="G37" s="64"/>
      <c r="H37" s="66">
        <f t="shared" ref="H37:H42" si="1">+ROUND(E37*F37,2)</f>
        <v>0</v>
      </c>
    </row>
    <row r="38" spans="2:8" s="59" customFormat="1" ht="105" x14ac:dyDescent="0.25">
      <c r="B38" s="60" t="s">
        <v>41</v>
      </c>
      <c r="C38" s="74" t="s">
        <v>52</v>
      </c>
      <c r="D38" s="15" t="s">
        <v>12</v>
      </c>
      <c r="E38" s="16">
        <v>1</v>
      </c>
      <c r="F38" s="17"/>
      <c r="G38" s="64"/>
      <c r="H38" s="66">
        <f t="shared" si="1"/>
        <v>0</v>
      </c>
    </row>
    <row r="39" spans="2:8" s="59" customFormat="1" ht="105" x14ac:dyDescent="0.25">
      <c r="B39" s="60" t="s">
        <v>43</v>
      </c>
      <c r="C39" s="74" t="s">
        <v>50</v>
      </c>
      <c r="D39" s="15" t="s">
        <v>17</v>
      </c>
      <c r="E39" s="16">
        <v>1</v>
      </c>
      <c r="F39" s="17"/>
      <c r="G39" s="64"/>
      <c r="H39" s="66">
        <f t="shared" si="1"/>
        <v>0</v>
      </c>
    </row>
    <row r="40" spans="2:8" s="59" customFormat="1" ht="60" x14ac:dyDescent="0.25">
      <c r="B40" s="60" t="s">
        <v>47</v>
      </c>
      <c r="C40" s="74" t="s">
        <v>331</v>
      </c>
      <c r="D40" s="15" t="s">
        <v>12</v>
      </c>
      <c r="E40" s="16">
        <v>1</v>
      </c>
      <c r="F40" s="17"/>
      <c r="G40" s="64"/>
      <c r="H40" s="66">
        <f t="shared" si="1"/>
        <v>0</v>
      </c>
    </row>
    <row r="41" spans="2:8" s="59" customFormat="1" ht="75" x14ac:dyDescent="0.25">
      <c r="B41" s="60" t="s">
        <v>49</v>
      </c>
      <c r="C41" s="74" t="s">
        <v>257</v>
      </c>
      <c r="D41" s="15" t="s">
        <v>12</v>
      </c>
      <c r="E41" s="16">
        <v>1</v>
      </c>
      <c r="F41" s="17"/>
      <c r="G41" s="64"/>
      <c r="H41" s="66">
        <f t="shared" si="1"/>
        <v>0</v>
      </c>
    </row>
    <row r="42" spans="2:8" s="59" customFormat="1" ht="90" x14ac:dyDescent="0.25">
      <c r="B42" s="60" t="s">
        <v>51</v>
      </c>
      <c r="C42" s="74" t="s">
        <v>55</v>
      </c>
      <c r="D42" s="15" t="s">
        <v>12</v>
      </c>
      <c r="E42" s="16">
        <v>1</v>
      </c>
      <c r="F42" s="17"/>
      <c r="G42" s="64"/>
      <c r="H42" s="66">
        <f t="shared" si="1"/>
        <v>0</v>
      </c>
    </row>
    <row r="43" spans="2:8" s="59" customFormat="1" x14ac:dyDescent="0.25">
      <c r="B43" s="10" t="s">
        <v>56</v>
      </c>
      <c r="C43" s="10" t="s">
        <v>57</v>
      </c>
      <c r="D43" s="15"/>
      <c r="E43" s="16"/>
      <c r="F43" s="17"/>
      <c r="G43" s="64"/>
      <c r="H43" s="11">
        <f>H44</f>
        <v>0</v>
      </c>
    </row>
    <row r="44" spans="2:8" s="59" customFormat="1" x14ac:dyDescent="0.25">
      <c r="B44" s="13" t="s">
        <v>369</v>
      </c>
      <c r="C44" s="13" t="s">
        <v>183</v>
      </c>
      <c r="D44" s="15"/>
      <c r="E44" s="16"/>
      <c r="F44" s="17"/>
      <c r="G44" s="64"/>
      <c r="H44" s="14">
        <f>SUM(H45:H49)</f>
        <v>0</v>
      </c>
    </row>
    <row r="45" spans="2:8" s="59" customFormat="1" ht="60" x14ac:dyDescent="0.25">
      <c r="B45" s="60" t="s">
        <v>53</v>
      </c>
      <c r="C45" s="74" t="s">
        <v>59</v>
      </c>
      <c r="D45" s="15" t="s">
        <v>12</v>
      </c>
      <c r="E45" s="16">
        <v>8</v>
      </c>
      <c r="F45" s="17"/>
      <c r="G45" s="64"/>
      <c r="H45" s="66">
        <f>+ROUND(E45*F45,2)</f>
        <v>0</v>
      </c>
    </row>
    <row r="46" spans="2:8" s="59" customFormat="1" ht="45" x14ac:dyDescent="0.25">
      <c r="B46" s="60" t="s">
        <v>54</v>
      </c>
      <c r="C46" s="74" t="s">
        <v>61</v>
      </c>
      <c r="D46" s="15" t="s">
        <v>17</v>
      </c>
      <c r="E46" s="16">
        <v>6</v>
      </c>
      <c r="F46" s="17"/>
      <c r="G46" s="64"/>
      <c r="H46" s="66">
        <f>+ROUND(E46*F46,2)</f>
        <v>0</v>
      </c>
    </row>
    <row r="47" spans="2:8" s="59" customFormat="1" ht="60" x14ac:dyDescent="0.25">
      <c r="B47" s="60" t="s">
        <v>58</v>
      </c>
      <c r="C47" s="74" t="s">
        <v>63</v>
      </c>
      <c r="D47" s="15" t="s">
        <v>64</v>
      </c>
      <c r="E47" s="16">
        <v>3.38</v>
      </c>
      <c r="F47" s="17"/>
      <c r="G47" s="64"/>
      <c r="H47" s="66">
        <f>+ROUND(E47*F47,2)</f>
        <v>0</v>
      </c>
    </row>
    <row r="48" spans="2:8" s="59" customFormat="1" ht="54.75" customHeight="1" x14ac:dyDescent="0.25">
      <c r="B48" s="60" t="s">
        <v>60</v>
      </c>
      <c r="C48" s="74" t="s">
        <v>66</v>
      </c>
      <c r="D48" s="15" t="s">
        <v>64</v>
      </c>
      <c r="E48" s="16">
        <v>13</v>
      </c>
      <c r="F48" s="17"/>
      <c r="G48" s="64"/>
      <c r="H48" s="66">
        <f>+ROUND(E48*F48,2)</f>
        <v>0</v>
      </c>
    </row>
    <row r="49" spans="2:8" s="59" customFormat="1" ht="50.25" customHeight="1" x14ac:dyDescent="0.25">
      <c r="B49" s="60" t="s">
        <v>62</v>
      </c>
      <c r="C49" s="74" t="s">
        <v>68</v>
      </c>
      <c r="D49" s="15" t="s">
        <v>69</v>
      </c>
      <c r="E49" s="16">
        <v>182</v>
      </c>
      <c r="F49" s="17"/>
      <c r="G49" s="64"/>
      <c r="H49" s="66">
        <f>+ROUND(E49*F49,2)</f>
        <v>0</v>
      </c>
    </row>
    <row r="50" spans="2:8" s="59" customFormat="1" x14ac:dyDescent="0.25">
      <c r="B50" s="10" t="s">
        <v>70</v>
      </c>
      <c r="C50" s="10" t="s">
        <v>71</v>
      </c>
      <c r="D50" s="15"/>
      <c r="E50" s="16"/>
      <c r="F50" s="17"/>
      <c r="G50" s="64"/>
      <c r="H50" s="11">
        <f>H51+H54</f>
        <v>0</v>
      </c>
    </row>
    <row r="51" spans="2:8" s="59" customFormat="1" x14ac:dyDescent="0.25">
      <c r="B51" s="13" t="s">
        <v>370</v>
      </c>
      <c r="C51" s="13" t="s">
        <v>183</v>
      </c>
      <c r="D51" s="15"/>
      <c r="E51" s="16"/>
      <c r="F51" s="17"/>
      <c r="G51" s="64"/>
      <c r="H51" s="14">
        <f>SUM(H52:H53)</f>
        <v>0</v>
      </c>
    </row>
    <row r="52" spans="2:8" s="59" customFormat="1" ht="60" x14ac:dyDescent="0.25">
      <c r="B52" s="60" t="s">
        <v>65</v>
      </c>
      <c r="C52" s="74" t="s">
        <v>59</v>
      </c>
      <c r="D52" s="15" t="s">
        <v>12</v>
      </c>
      <c r="E52" s="16">
        <v>9</v>
      </c>
      <c r="F52" s="17"/>
      <c r="G52" s="64"/>
      <c r="H52" s="66">
        <f>+ROUND(E52*F52,2)</f>
        <v>0</v>
      </c>
    </row>
    <row r="53" spans="2:8" s="59" customFormat="1" ht="75" x14ac:dyDescent="0.25">
      <c r="B53" s="60" t="s">
        <v>67</v>
      </c>
      <c r="C53" s="74" t="s">
        <v>74</v>
      </c>
      <c r="D53" s="15" t="s">
        <v>17</v>
      </c>
      <c r="E53" s="16">
        <v>8</v>
      </c>
      <c r="F53" s="17"/>
      <c r="G53" s="64"/>
      <c r="H53" s="66">
        <f>+ROUND(E53*F53,2)</f>
        <v>0</v>
      </c>
    </row>
    <row r="54" spans="2:8" s="59" customFormat="1" x14ac:dyDescent="0.25">
      <c r="B54" s="13" t="s">
        <v>371</v>
      </c>
      <c r="C54" s="13" t="s">
        <v>155</v>
      </c>
      <c r="D54" s="15"/>
      <c r="E54" s="16"/>
      <c r="F54" s="17"/>
      <c r="G54" s="64"/>
      <c r="H54" s="14">
        <f>SUM(H55:H57)</f>
        <v>0</v>
      </c>
    </row>
    <row r="55" spans="2:8" s="59" customFormat="1" ht="45" x14ac:dyDescent="0.25">
      <c r="B55" s="60" t="s">
        <v>72</v>
      </c>
      <c r="C55" s="74" t="s">
        <v>76</v>
      </c>
      <c r="D55" s="15" t="s">
        <v>20</v>
      </c>
      <c r="E55" s="16">
        <v>4</v>
      </c>
      <c r="F55" s="17"/>
      <c r="G55" s="64"/>
      <c r="H55" s="66">
        <f>+ROUND(E55*F55,2)</f>
        <v>0</v>
      </c>
    </row>
    <row r="56" spans="2:8" s="59" customFormat="1" ht="45" x14ac:dyDescent="0.25">
      <c r="B56" s="60" t="s">
        <v>73</v>
      </c>
      <c r="C56" s="74" t="s">
        <v>78</v>
      </c>
      <c r="D56" s="15" t="s">
        <v>20</v>
      </c>
      <c r="E56" s="16">
        <v>24</v>
      </c>
      <c r="F56" s="17"/>
      <c r="G56" s="64"/>
      <c r="H56" s="66">
        <f>+ROUND(E56*F56,2)</f>
        <v>0</v>
      </c>
    </row>
    <row r="57" spans="2:8" s="59" customFormat="1" ht="60" x14ac:dyDescent="0.25">
      <c r="B57" s="60" t="s">
        <v>75</v>
      </c>
      <c r="C57" s="74" t="s">
        <v>80</v>
      </c>
      <c r="D57" s="15" t="s">
        <v>81</v>
      </c>
      <c r="E57" s="16">
        <v>35</v>
      </c>
      <c r="F57" s="17"/>
      <c r="G57" s="64"/>
      <c r="H57" s="66">
        <f>+ROUND(E57*F57,2)</f>
        <v>0</v>
      </c>
    </row>
    <row r="58" spans="2:8" s="59" customFormat="1" x14ac:dyDescent="0.25">
      <c r="B58" s="10" t="s">
        <v>82</v>
      </c>
      <c r="C58" s="10" t="s">
        <v>83</v>
      </c>
      <c r="D58" s="15"/>
      <c r="E58" s="16"/>
      <c r="F58" s="17"/>
      <c r="G58" s="64"/>
      <c r="H58" s="11">
        <f>SUM(H59:H69)</f>
        <v>0</v>
      </c>
    </row>
    <row r="59" spans="2:8" s="59" customFormat="1" ht="135" x14ac:dyDescent="0.25">
      <c r="B59" s="60" t="s">
        <v>77</v>
      </c>
      <c r="C59" s="74" t="s">
        <v>85</v>
      </c>
      <c r="D59" s="15" t="s">
        <v>81</v>
      </c>
      <c r="E59" s="16">
        <v>37</v>
      </c>
      <c r="F59" s="17"/>
      <c r="G59" s="64"/>
      <c r="H59" s="66">
        <f t="shared" ref="H59:H69" si="2">+ROUND(E59*F59,2)</f>
        <v>0</v>
      </c>
    </row>
    <row r="60" spans="2:8" s="59" customFormat="1" ht="165" x14ac:dyDescent="0.25">
      <c r="B60" s="60" t="s">
        <v>79</v>
      </c>
      <c r="C60" s="74" t="s">
        <v>87</v>
      </c>
      <c r="D60" s="15" t="s">
        <v>81</v>
      </c>
      <c r="E60" s="16">
        <v>3</v>
      </c>
      <c r="F60" s="17"/>
      <c r="G60" s="64"/>
      <c r="H60" s="66">
        <f t="shared" si="2"/>
        <v>0</v>
      </c>
    </row>
    <row r="61" spans="2:8" s="59" customFormat="1" ht="45" x14ac:dyDescent="0.25">
      <c r="B61" s="60" t="s">
        <v>84</v>
      </c>
      <c r="C61" s="74" t="s">
        <v>89</v>
      </c>
      <c r="D61" s="15" t="s">
        <v>17</v>
      </c>
      <c r="E61" s="16">
        <v>300</v>
      </c>
      <c r="F61" s="17"/>
      <c r="G61" s="64"/>
      <c r="H61" s="66">
        <f t="shared" si="2"/>
        <v>0</v>
      </c>
    </row>
    <row r="62" spans="2:8" s="59" customFormat="1" ht="45" x14ac:dyDescent="0.25">
      <c r="B62" s="60" t="s">
        <v>86</v>
      </c>
      <c r="C62" s="74" t="s">
        <v>91</v>
      </c>
      <c r="D62" s="15" t="s">
        <v>17</v>
      </c>
      <c r="E62" s="16">
        <v>150</v>
      </c>
      <c r="F62" s="17"/>
      <c r="G62" s="64"/>
      <c r="H62" s="66">
        <f t="shared" si="2"/>
        <v>0</v>
      </c>
    </row>
    <row r="63" spans="2:8" s="59" customFormat="1" ht="45" x14ac:dyDescent="0.25">
      <c r="B63" s="60" t="s">
        <v>88</v>
      </c>
      <c r="C63" s="74" t="s">
        <v>93</v>
      </c>
      <c r="D63" s="15" t="s">
        <v>17</v>
      </c>
      <c r="E63" s="16">
        <v>60</v>
      </c>
      <c r="F63" s="17"/>
      <c r="G63" s="64"/>
      <c r="H63" s="66">
        <f t="shared" si="2"/>
        <v>0</v>
      </c>
    </row>
    <row r="64" spans="2:8" s="59" customFormat="1" ht="60" x14ac:dyDescent="0.25">
      <c r="B64" s="60" t="s">
        <v>90</v>
      </c>
      <c r="C64" s="74" t="s">
        <v>95</v>
      </c>
      <c r="D64" s="15" t="s">
        <v>20</v>
      </c>
      <c r="E64" s="16">
        <v>21</v>
      </c>
      <c r="F64" s="17"/>
      <c r="G64" s="64"/>
      <c r="H64" s="66">
        <f t="shared" si="2"/>
        <v>0</v>
      </c>
    </row>
    <row r="65" spans="2:8" s="59" customFormat="1" ht="60" x14ac:dyDescent="0.25">
      <c r="B65" s="60" t="s">
        <v>92</v>
      </c>
      <c r="C65" s="74" t="s">
        <v>332</v>
      </c>
      <c r="D65" s="15" t="s">
        <v>20</v>
      </c>
      <c r="E65" s="16">
        <v>18</v>
      </c>
      <c r="F65" s="17"/>
      <c r="G65" s="64"/>
      <c r="H65" s="66">
        <f t="shared" si="2"/>
        <v>0</v>
      </c>
    </row>
    <row r="66" spans="2:8" s="59" customFormat="1" ht="60" x14ac:dyDescent="0.25">
      <c r="B66" s="60" t="s">
        <v>94</v>
      </c>
      <c r="C66" s="74" t="s">
        <v>99</v>
      </c>
      <c r="D66" s="15" t="s">
        <v>20</v>
      </c>
      <c r="E66" s="16">
        <v>1</v>
      </c>
      <c r="F66" s="17"/>
      <c r="G66" s="64"/>
      <c r="H66" s="66">
        <f t="shared" si="2"/>
        <v>0</v>
      </c>
    </row>
    <row r="67" spans="2:8" s="59" customFormat="1" ht="60" x14ac:dyDescent="0.25">
      <c r="B67" s="60" t="s">
        <v>96</v>
      </c>
      <c r="C67" s="74" t="s">
        <v>333</v>
      </c>
      <c r="D67" s="15" t="s">
        <v>20</v>
      </c>
      <c r="E67" s="16">
        <v>25</v>
      </c>
      <c r="F67" s="17"/>
      <c r="G67" s="64"/>
      <c r="H67" s="66">
        <f t="shared" si="2"/>
        <v>0</v>
      </c>
    </row>
    <row r="68" spans="2:8" s="59" customFormat="1" ht="45" x14ac:dyDescent="0.25">
      <c r="B68" s="60" t="s">
        <v>98</v>
      </c>
      <c r="C68" s="74" t="s">
        <v>103</v>
      </c>
      <c r="D68" s="15" t="s">
        <v>20</v>
      </c>
      <c r="E68" s="16">
        <v>18</v>
      </c>
      <c r="F68" s="17"/>
      <c r="G68" s="64"/>
      <c r="H68" s="66">
        <f t="shared" si="2"/>
        <v>0</v>
      </c>
    </row>
    <row r="69" spans="2:8" s="59" customFormat="1" ht="60" x14ac:dyDescent="0.25">
      <c r="B69" s="60" t="s">
        <v>100</v>
      </c>
      <c r="C69" s="74" t="s">
        <v>319</v>
      </c>
      <c r="D69" s="15" t="s">
        <v>20</v>
      </c>
      <c r="E69" s="16">
        <v>50</v>
      </c>
      <c r="F69" s="17"/>
      <c r="G69" s="64"/>
      <c r="H69" s="66">
        <f t="shared" si="2"/>
        <v>0</v>
      </c>
    </row>
    <row r="70" spans="2:8" s="59" customFormat="1" x14ac:dyDescent="0.25">
      <c r="B70" s="10" t="s">
        <v>104</v>
      </c>
      <c r="C70" s="10" t="s">
        <v>105</v>
      </c>
      <c r="D70" s="15"/>
      <c r="E70" s="16"/>
      <c r="F70" s="17"/>
      <c r="G70" s="64"/>
      <c r="H70" s="11">
        <f>SUM(H71:H85)</f>
        <v>0</v>
      </c>
    </row>
    <row r="71" spans="2:8" s="59" customFormat="1" ht="105" x14ac:dyDescent="0.25">
      <c r="B71" s="60" t="s">
        <v>102</v>
      </c>
      <c r="C71" s="74" t="s">
        <v>107</v>
      </c>
      <c r="D71" s="15" t="s">
        <v>12</v>
      </c>
      <c r="E71" s="16">
        <v>4</v>
      </c>
      <c r="F71" s="17"/>
      <c r="G71" s="64"/>
      <c r="H71" s="66">
        <f t="shared" ref="H71:H85" si="3">+ROUND(E71*F71,2)</f>
        <v>0</v>
      </c>
    </row>
    <row r="72" spans="2:8" s="59" customFormat="1" ht="90" x14ac:dyDescent="0.25">
      <c r="B72" s="60" t="s">
        <v>106</v>
      </c>
      <c r="C72" s="74" t="s">
        <v>109</v>
      </c>
      <c r="D72" s="15" t="s">
        <v>20</v>
      </c>
      <c r="E72" s="16">
        <v>4</v>
      </c>
      <c r="F72" s="17"/>
      <c r="G72" s="64"/>
      <c r="H72" s="66">
        <f t="shared" si="3"/>
        <v>0</v>
      </c>
    </row>
    <row r="73" spans="2:8" s="59" customFormat="1" ht="90" x14ac:dyDescent="0.25">
      <c r="B73" s="60" t="s">
        <v>108</v>
      </c>
      <c r="C73" s="74" t="s">
        <v>334</v>
      </c>
      <c r="D73" s="15" t="s">
        <v>20</v>
      </c>
      <c r="E73" s="16">
        <v>4</v>
      </c>
      <c r="F73" s="17"/>
      <c r="G73" s="64"/>
      <c r="H73" s="66">
        <f t="shared" si="3"/>
        <v>0</v>
      </c>
    </row>
    <row r="74" spans="2:8" s="59" customFormat="1" ht="45" x14ac:dyDescent="0.25">
      <c r="B74" s="60" t="s">
        <v>110</v>
      </c>
      <c r="C74" s="74" t="s">
        <v>113</v>
      </c>
      <c r="D74" s="15" t="s">
        <v>20</v>
      </c>
      <c r="E74" s="16">
        <v>4</v>
      </c>
      <c r="F74" s="17"/>
      <c r="G74" s="64"/>
      <c r="H74" s="66">
        <f t="shared" si="3"/>
        <v>0</v>
      </c>
    </row>
    <row r="75" spans="2:8" s="59" customFormat="1" ht="45" x14ac:dyDescent="0.25">
      <c r="B75" s="60" t="s">
        <v>112</v>
      </c>
      <c r="C75" s="74" t="s">
        <v>115</v>
      </c>
      <c r="D75" s="15" t="s">
        <v>20</v>
      </c>
      <c r="E75" s="16">
        <v>4</v>
      </c>
      <c r="F75" s="17"/>
      <c r="G75" s="64"/>
      <c r="H75" s="66">
        <f t="shared" si="3"/>
        <v>0</v>
      </c>
    </row>
    <row r="76" spans="2:8" s="59" customFormat="1" ht="45" x14ac:dyDescent="0.25">
      <c r="B76" s="60" t="s">
        <v>114</v>
      </c>
      <c r="C76" s="74" t="s">
        <v>117</v>
      </c>
      <c r="D76" s="15" t="s">
        <v>20</v>
      </c>
      <c r="E76" s="16">
        <v>12</v>
      </c>
      <c r="F76" s="17"/>
      <c r="G76" s="64"/>
      <c r="H76" s="66">
        <f t="shared" si="3"/>
        <v>0</v>
      </c>
    </row>
    <row r="77" spans="2:8" s="59" customFormat="1" ht="45" x14ac:dyDescent="0.25">
      <c r="B77" s="60" t="s">
        <v>116</v>
      </c>
      <c r="C77" s="74" t="s">
        <v>119</v>
      </c>
      <c r="D77" s="15" t="s">
        <v>20</v>
      </c>
      <c r="E77" s="16">
        <v>12</v>
      </c>
      <c r="F77" s="17"/>
      <c r="G77" s="64"/>
      <c r="H77" s="66">
        <f t="shared" si="3"/>
        <v>0</v>
      </c>
    </row>
    <row r="78" spans="2:8" s="59" customFormat="1" ht="45" x14ac:dyDescent="0.25">
      <c r="B78" s="60" t="s">
        <v>118</v>
      </c>
      <c r="C78" s="74" t="s">
        <v>121</v>
      </c>
      <c r="D78" s="15" t="s">
        <v>20</v>
      </c>
      <c r="E78" s="16">
        <v>2</v>
      </c>
      <c r="F78" s="17"/>
      <c r="G78" s="64"/>
      <c r="H78" s="66">
        <f t="shared" si="3"/>
        <v>0</v>
      </c>
    </row>
    <row r="79" spans="2:8" s="59" customFormat="1" ht="60" x14ac:dyDescent="0.25">
      <c r="B79" s="60" t="s">
        <v>120</v>
      </c>
      <c r="C79" s="74" t="s">
        <v>125</v>
      </c>
      <c r="D79" s="15" t="s">
        <v>20</v>
      </c>
      <c r="E79" s="16">
        <v>1</v>
      </c>
      <c r="F79" s="17"/>
      <c r="G79" s="64"/>
      <c r="H79" s="66">
        <f t="shared" si="3"/>
        <v>0</v>
      </c>
    </row>
    <row r="80" spans="2:8" s="59" customFormat="1" ht="60" x14ac:dyDescent="0.25">
      <c r="B80" s="60" t="s">
        <v>122</v>
      </c>
      <c r="C80" s="74" t="s">
        <v>123</v>
      </c>
      <c r="D80" s="15" t="s">
        <v>20</v>
      </c>
      <c r="E80" s="16">
        <v>4</v>
      </c>
      <c r="F80" s="17"/>
      <c r="G80" s="64"/>
      <c r="H80" s="66">
        <f t="shared" si="3"/>
        <v>0</v>
      </c>
    </row>
    <row r="81" spans="2:8" s="59" customFormat="1" ht="60" x14ac:dyDescent="0.25">
      <c r="B81" s="60" t="s">
        <v>124</v>
      </c>
      <c r="C81" s="74" t="s">
        <v>127</v>
      </c>
      <c r="D81" s="15" t="s">
        <v>20</v>
      </c>
      <c r="E81" s="16">
        <v>4</v>
      </c>
      <c r="F81" s="17"/>
      <c r="G81" s="64"/>
      <c r="H81" s="66">
        <f t="shared" si="3"/>
        <v>0</v>
      </c>
    </row>
    <row r="82" spans="2:8" s="59" customFormat="1" ht="60" x14ac:dyDescent="0.25">
      <c r="B82" s="60" t="s">
        <v>126</v>
      </c>
      <c r="C82" s="74" t="s">
        <v>129</v>
      </c>
      <c r="D82" s="15" t="s">
        <v>20</v>
      </c>
      <c r="E82" s="16">
        <v>8</v>
      </c>
      <c r="F82" s="17"/>
      <c r="G82" s="64"/>
      <c r="H82" s="66">
        <f t="shared" si="3"/>
        <v>0</v>
      </c>
    </row>
    <row r="83" spans="2:8" s="59" customFormat="1" ht="45" x14ac:dyDescent="0.25">
      <c r="B83" s="60" t="s">
        <v>128</v>
      </c>
      <c r="C83" s="74" t="s">
        <v>135</v>
      </c>
      <c r="D83" s="15" t="s">
        <v>20</v>
      </c>
      <c r="E83" s="16">
        <v>1</v>
      </c>
      <c r="F83" s="17"/>
      <c r="G83" s="64"/>
      <c r="H83" s="66">
        <f t="shared" si="3"/>
        <v>0</v>
      </c>
    </row>
    <row r="84" spans="2:8" s="59" customFormat="1" ht="60" x14ac:dyDescent="0.25">
      <c r="B84" s="60" t="s">
        <v>130</v>
      </c>
      <c r="C84" s="74" t="s">
        <v>335</v>
      </c>
      <c r="D84" s="15" t="s">
        <v>12</v>
      </c>
      <c r="E84" s="16">
        <v>2</v>
      </c>
      <c r="F84" s="17"/>
      <c r="G84" s="64"/>
      <c r="H84" s="66">
        <f t="shared" si="3"/>
        <v>0</v>
      </c>
    </row>
    <row r="85" spans="2:8" s="59" customFormat="1" ht="315" x14ac:dyDescent="0.25">
      <c r="B85" s="60" t="s">
        <v>132</v>
      </c>
      <c r="C85" s="74" t="s">
        <v>361</v>
      </c>
      <c r="D85" s="15" t="s">
        <v>20</v>
      </c>
      <c r="E85" s="16">
        <v>1</v>
      </c>
      <c r="F85" s="17"/>
      <c r="G85" s="64"/>
      <c r="H85" s="66">
        <f t="shared" si="3"/>
        <v>0</v>
      </c>
    </row>
    <row r="86" spans="2:8" s="59" customFormat="1" x14ac:dyDescent="0.25">
      <c r="B86" s="10" t="s">
        <v>138</v>
      </c>
      <c r="C86" s="10" t="s">
        <v>139</v>
      </c>
      <c r="D86" s="15"/>
      <c r="E86" s="16"/>
      <c r="F86" s="17"/>
      <c r="G86" s="64"/>
      <c r="H86" s="11">
        <f>H87+H95</f>
        <v>0</v>
      </c>
    </row>
    <row r="87" spans="2:8" s="59" customFormat="1" x14ac:dyDescent="0.25">
      <c r="B87" s="13" t="s">
        <v>372</v>
      </c>
      <c r="C87" s="13" t="s">
        <v>223</v>
      </c>
      <c r="D87" s="15"/>
      <c r="E87" s="16"/>
      <c r="F87" s="17"/>
      <c r="G87" s="64"/>
      <c r="H87" s="14">
        <f>SUM(H88:H94)</f>
        <v>0</v>
      </c>
    </row>
    <row r="88" spans="2:8" s="59" customFormat="1" ht="75.75" customHeight="1" x14ac:dyDescent="0.25">
      <c r="B88" s="60" t="s">
        <v>134</v>
      </c>
      <c r="C88" s="74" t="s">
        <v>145</v>
      </c>
      <c r="D88" s="15" t="s">
        <v>12</v>
      </c>
      <c r="E88" s="16">
        <v>640</v>
      </c>
      <c r="F88" s="17"/>
      <c r="G88" s="64"/>
      <c r="H88" s="66">
        <f t="shared" ref="H88:H94" si="4">+ROUND(E88*F88,2)</f>
        <v>0</v>
      </c>
    </row>
    <row r="89" spans="2:8" s="59" customFormat="1" ht="65.25" customHeight="1" x14ac:dyDescent="0.25">
      <c r="B89" s="60" t="s">
        <v>136</v>
      </c>
      <c r="C89" s="74" t="s">
        <v>336</v>
      </c>
      <c r="D89" s="15" t="s">
        <v>12</v>
      </c>
      <c r="E89" s="16">
        <v>20</v>
      </c>
      <c r="F89" s="17"/>
      <c r="G89" s="64"/>
      <c r="H89" s="66">
        <f t="shared" si="4"/>
        <v>0</v>
      </c>
    </row>
    <row r="90" spans="2:8" s="59" customFormat="1" ht="66.75" customHeight="1" x14ac:dyDescent="0.25">
      <c r="B90" s="60" t="s">
        <v>140</v>
      </c>
      <c r="C90" s="74" t="s">
        <v>337</v>
      </c>
      <c r="D90" s="15" t="s">
        <v>64</v>
      </c>
      <c r="E90" s="16">
        <v>1</v>
      </c>
      <c r="F90" s="17"/>
      <c r="G90" s="64"/>
      <c r="H90" s="66">
        <f t="shared" si="4"/>
        <v>0</v>
      </c>
    </row>
    <row r="91" spans="2:8" s="59" customFormat="1" ht="126.75" customHeight="1" x14ac:dyDescent="0.25">
      <c r="B91" s="60" t="s">
        <v>142</v>
      </c>
      <c r="C91" s="74" t="s">
        <v>338</v>
      </c>
      <c r="D91" s="15" t="s">
        <v>12</v>
      </c>
      <c r="E91" s="16">
        <v>1</v>
      </c>
      <c r="F91" s="17"/>
      <c r="G91" s="64"/>
      <c r="H91" s="66">
        <f t="shared" si="4"/>
        <v>0</v>
      </c>
    </row>
    <row r="92" spans="2:8" s="59" customFormat="1" ht="93" customHeight="1" x14ac:dyDescent="0.25">
      <c r="B92" s="60" t="s">
        <v>144</v>
      </c>
      <c r="C92" s="74" t="s">
        <v>339</v>
      </c>
      <c r="D92" s="15" t="s">
        <v>12</v>
      </c>
      <c r="E92" s="16">
        <v>20</v>
      </c>
      <c r="F92" s="17"/>
      <c r="G92" s="64"/>
      <c r="H92" s="66">
        <f t="shared" si="4"/>
        <v>0</v>
      </c>
    </row>
    <row r="93" spans="2:8" s="59" customFormat="1" ht="53.25" customHeight="1" x14ac:dyDescent="0.25">
      <c r="B93" s="60" t="s">
        <v>146</v>
      </c>
      <c r="C93" s="74" t="s">
        <v>143</v>
      </c>
      <c r="D93" s="15" t="s">
        <v>12</v>
      </c>
      <c r="E93" s="16">
        <v>640</v>
      </c>
      <c r="F93" s="17"/>
      <c r="G93" s="64"/>
      <c r="H93" s="66">
        <f t="shared" si="4"/>
        <v>0</v>
      </c>
    </row>
    <row r="94" spans="2:8" s="59" customFormat="1" ht="111" customHeight="1" x14ac:dyDescent="0.25">
      <c r="B94" s="60" t="s">
        <v>150</v>
      </c>
      <c r="C94" s="74" t="s">
        <v>141</v>
      </c>
      <c r="D94" s="15" t="s">
        <v>17</v>
      </c>
      <c r="E94" s="16">
        <v>5</v>
      </c>
      <c r="F94" s="17"/>
      <c r="G94" s="64"/>
      <c r="H94" s="66">
        <f t="shared" si="4"/>
        <v>0</v>
      </c>
    </row>
    <row r="95" spans="2:8" s="59" customFormat="1" x14ac:dyDescent="0.25">
      <c r="B95" s="13" t="s">
        <v>373</v>
      </c>
      <c r="C95" s="13" t="s">
        <v>231</v>
      </c>
      <c r="D95" s="15"/>
      <c r="E95" s="16"/>
      <c r="F95" s="17"/>
      <c r="G95" s="64"/>
      <c r="H95" s="14">
        <f>SUM(H96)</f>
        <v>0</v>
      </c>
    </row>
    <row r="96" spans="2:8" s="59" customFormat="1" ht="175.5" customHeight="1" x14ac:dyDescent="0.25">
      <c r="B96" s="60" t="s">
        <v>156</v>
      </c>
      <c r="C96" s="74" t="s">
        <v>147</v>
      </c>
      <c r="D96" s="15" t="s">
        <v>12</v>
      </c>
      <c r="E96" s="16">
        <v>638</v>
      </c>
      <c r="F96" s="17"/>
      <c r="G96" s="64"/>
      <c r="H96" s="66">
        <f>+ROUND(E96*F96,2)</f>
        <v>0</v>
      </c>
    </row>
    <row r="97" spans="2:8" s="59" customFormat="1" x14ac:dyDescent="0.25">
      <c r="B97" s="10" t="s">
        <v>148</v>
      </c>
      <c r="C97" s="10" t="s">
        <v>149</v>
      </c>
      <c r="D97" s="15"/>
      <c r="E97" s="16"/>
      <c r="F97" s="17"/>
      <c r="G97" s="64"/>
      <c r="H97" s="11">
        <f>SUM(H98)</f>
        <v>0</v>
      </c>
    </row>
    <row r="98" spans="2:8" s="59" customFormat="1" ht="41.25" customHeight="1" x14ac:dyDescent="0.25">
      <c r="B98" s="60" t="s">
        <v>157</v>
      </c>
      <c r="C98" s="74" t="s">
        <v>151</v>
      </c>
      <c r="D98" s="15" t="s">
        <v>12</v>
      </c>
      <c r="E98" s="16">
        <v>980</v>
      </c>
      <c r="F98" s="17"/>
      <c r="G98" s="64"/>
      <c r="H98" s="66">
        <f>+ROUND(E98*F98,2)</f>
        <v>0</v>
      </c>
    </row>
    <row r="99" spans="2:8" s="59" customFormat="1" ht="32.25" customHeight="1" x14ac:dyDescent="0.25">
      <c r="B99" s="67" t="s">
        <v>152</v>
      </c>
      <c r="C99" s="68" t="s">
        <v>365</v>
      </c>
      <c r="D99" s="69"/>
      <c r="E99" s="70"/>
      <c r="F99" s="71"/>
      <c r="G99" s="72"/>
      <c r="H99" s="73">
        <f>+H100+H114+H120+H126+H133+H141+H151+H168+H177</f>
        <v>0</v>
      </c>
    </row>
    <row r="100" spans="2:8" s="59" customFormat="1" x14ac:dyDescent="0.25">
      <c r="B100" s="10" t="s">
        <v>153</v>
      </c>
      <c r="C100" s="10" t="s">
        <v>9</v>
      </c>
      <c r="D100" s="15"/>
      <c r="E100" s="16"/>
      <c r="F100" s="17"/>
      <c r="G100" s="64"/>
      <c r="H100" s="11">
        <f>H101+H104</f>
        <v>0</v>
      </c>
    </row>
    <row r="101" spans="2:8" s="59" customFormat="1" x14ac:dyDescent="0.25">
      <c r="B101" s="13" t="s">
        <v>154</v>
      </c>
      <c r="C101" s="13" t="s">
        <v>155</v>
      </c>
      <c r="D101" s="15"/>
      <c r="E101" s="16"/>
      <c r="F101" s="17"/>
      <c r="G101" s="64"/>
      <c r="H101" s="14">
        <f>SUM(H102:H103)</f>
        <v>0</v>
      </c>
    </row>
    <row r="102" spans="2:8" s="59" customFormat="1" ht="47.25" customHeight="1" x14ac:dyDescent="0.25">
      <c r="B102" s="60" t="s">
        <v>160</v>
      </c>
      <c r="C102" s="74" t="s">
        <v>14</v>
      </c>
      <c r="D102" s="15" t="s">
        <v>12</v>
      </c>
      <c r="E102" s="16">
        <v>7.56</v>
      </c>
      <c r="F102" s="17"/>
      <c r="G102" s="64"/>
      <c r="H102" s="66">
        <f>+ROUND(E102*F102,2)</f>
        <v>0</v>
      </c>
    </row>
    <row r="103" spans="2:8" s="59" customFormat="1" ht="45" x14ac:dyDescent="0.25">
      <c r="B103" s="60" t="s">
        <v>161</v>
      </c>
      <c r="C103" s="74" t="s">
        <v>11</v>
      </c>
      <c r="D103" s="15" t="s">
        <v>12</v>
      </c>
      <c r="E103" s="16">
        <v>2</v>
      </c>
      <c r="F103" s="17"/>
      <c r="G103" s="64"/>
      <c r="H103" s="66">
        <f>+ROUND(E103*F103,2)</f>
        <v>0</v>
      </c>
    </row>
    <row r="104" spans="2:8" s="59" customFormat="1" x14ac:dyDescent="0.25">
      <c r="B104" s="13" t="s">
        <v>158</v>
      </c>
      <c r="C104" s="13" t="s">
        <v>159</v>
      </c>
      <c r="D104" s="15"/>
      <c r="E104" s="16"/>
      <c r="F104" s="17"/>
      <c r="G104" s="64"/>
      <c r="H104" s="14">
        <f>SUM(H105:H113)</f>
        <v>0</v>
      </c>
    </row>
    <row r="105" spans="2:8" s="59" customFormat="1" ht="45" x14ac:dyDescent="0.25">
      <c r="B105" s="60" t="s">
        <v>162</v>
      </c>
      <c r="C105" s="74" t="s">
        <v>16</v>
      </c>
      <c r="D105" s="15" t="s">
        <v>17</v>
      </c>
      <c r="E105" s="16">
        <v>72</v>
      </c>
      <c r="F105" s="17"/>
      <c r="G105" s="64"/>
      <c r="H105" s="66">
        <f t="shared" ref="H105:H113" si="5">+ROUND(E105*F105,2)</f>
        <v>0</v>
      </c>
    </row>
    <row r="106" spans="2:8" s="59" customFormat="1" ht="60" x14ac:dyDescent="0.25">
      <c r="B106" s="60" t="s">
        <v>163</v>
      </c>
      <c r="C106" s="74" t="s">
        <v>19</v>
      </c>
      <c r="D106" s="15" t="s">
        <v>20</v>
      </c>
      <c r="E106" s="16">
        <v>1</v>
      </c>
      <c r="F106" s="17"/>
      <c r="G106" s="64"/>
      <c r="H106" s="66">
        <f t="shared" si="5"/>
        <v>0</v>
      </c>
    </row>
    <row r="107" spans="2:8" s="59" customFormat="1" ht="153.75" customHeight="1" x14ac:dyDescent="0.25">
      <c r="B107" s="60" t="s">
        <v>164</v>
      </c>
      <c r="C107" s="74" t="s">
        <v>22</v>
      </c>
      <c r="D107" s="15" t="s">
        <v>20</v>
      </c>
      <c r="E107" s="16">
        <v>1</v>
      </c>
      <c r="F107" s="17"/>
      <c r="G107" s="64"/>
      <c r="H107" s="66">
        <f t="shared" si="5"/>
        <v>0</v>
      </c>
    </row>
    <row r="108" spans="2:8" s="59" customFormat="1" ht="45" x14ac:dyDescent="0.25">
      <c r="B108" s="60" t="s">
        <v>165</v>
      </c>
      <c r="C108" s="74" t="s">
        <v>26</v>
      </c>
      <c r="D108" s="15" t="s">
        <v>12</v>
      </c>
      <c r="E108" s="16">
        <v>5</v>
      </c>
      <c r="F108" s="17"/>
      <c r="G108" s="64"/>
      <c r="H108" s="66">
        <f t="shared" si="5"/>
        <v>0</v>
      </c>
    </row>
    <row r="109" spans="2:8" s="59" customFormat="1" ht="78.75" customHeight="1" x14ac:dyDescent="0.25">
      <c r="B109" s="60" t="s">
        <v>166</v>
      </c>
      <c r="C109" s="74" t="s">
        <v>30</v>
      </c>
      <c r="D109" s="15" t="s">
        <v>20</v>
      </c>
      <c r="E109" s="16">
        <v>4</v>
      </c>
      <c r="F109" s="17"/>
      <c r="G109" s="64"/>
      <c r="H109" s="66">
        <f t="shared" si="5"/>
        <v>0</v>
      </c>
    </row>
    <row r="110" spans="2:8" s="59" customFormat="1" ht="123" customHeight="1" x14ac:dyDescent="0.25">
      <c r="B110" s="60" t="s">
        <v>167</v>
      </c>
      <c r="C110" s="74" t="s">
        <v>32</v>
      </c>
      <c r="D110" s="15" t="s">
        <v>12</v>
      </c>
      <c r="E110" s="16">
        <v>52.9</v>
      </c>
      <c r="F110" s="17"/>
      <c r="G110" s="64"/>
      <c r="H110" s="66">
        <f t="shared" si="5"/>
        <v>0</v>
      </c>
    </row>
    <row r="111" spans="2:8" s="59" customFormat="1" ht="60.75" customHeight="1" x14ac:dyDescent="0.25">
      <c r="B111" s="60" t="s">
        <v>168</v>
      </c>
      <c r="C111" s="74" t="s">
        <v>340</v>
      </c>
      <c r="D111" s="15" t="s">
        <v>20</v>
      </c>
      <c r="E111" s="16">
        <v>24</v>
      </c>
      <c r="F111" s="17"/>
      <c r="G111" s="64"/>
      <c r="H111" s="66">
        <f t="shared" si="5"/>
        <v>0</v>
      </c>
    </row>
    <row r="112" spans="2:8" s="59" customFormat="1" ht="90" x14ac:dyDescent="0.25">
      <c r="B112" s="60" t="s">
        <v>169</v>
      </c>
      <c r="C112" s="74" t="s">
        <v>318</v>
      </c>
      <c r="D112" s="15" t="s">
        <v>12</v>
      </c>
      <c r="E112" s="16">
        <v>25</v>
      </c>
      <c r="F112" s="17"/>
      <c r="G112" s="64"/>
      <c r="H112" s="66">
        <f t="shared" si="5"/>
        <v>0</v>
      </c>
    </row>
    <row r="113" spans="2:8" s="59" customFormat="1" ht="45" x14ac:dyDescent="0.25">
      <c r="B113" s="60" t="s">
        <v>171</v>
      </c>
      <c r="C113" s="74" t="s">
        <v>321</v>
      </c>
      <c r="D113" s="15" t="s">
        <v>12</v>
      </c>
      <c r="E113" s="16">
        <v>13</v>
      </c>
      <c r="F113" s="17"/>
      <c r="G113" s="64"/>
      <c r="H113" s="66">
        <f t="shared" si="5"/>
        <v>0</v>
      </c>
    </row>
    <row r="114" spans="2:8" s="59" customFormat="1" x14ac:dyDescent="0.25">
      <c r="B114" s="10" t="s">
        <v>170</v>
      </c>
      <c r="C114" s="10" t="s">
        <v>36</v>
      </c>
      <c r="D114" s="15"/>
      <c r="E114" s="16"/>
      <c r="F114" s="17"/>
      <c r="G114" s="64"/>
      <c r="H114" s="11">
        <f>SUM(H115:H119)</f>
        <v>0</v>
      </c>
    </row>
    <row r="115" spans="2:8" s="59" customFormat="1" ht="75" x14ac:dyDescent="0.25">
      <c r="B115" s="60" t="s">
        <v>172</v>
      </c>
      <c r="C115" s="74" t="s">
        <v>38</v>
      </c>
      <c r="D115" s="15" t="s">
        <v>12</v>
      </c>
      <c r="E115" s="16">
        <v>1910</v>
      </c>
      <c r="F115" s="17"/>
      <c r="G115" s="64"/>
      <c r="H115" s="66">
        <f>+ROUND(E115*F115,2)</f>
        <v>0</v>
      </c>
    </row>
    <row r="116" spans="2:8" s="59" customFormat="1" ht="90" x14ac:dyDescent="0.25">
      <c r="B116" s="60" t="s">
        <v>173</v>
      </c>
      <c r="C116" s="74" t="s">
        <v>341</v>
      </c>
      <c r="D116" s="15" t="s">
        <v>12</v>
      </c>
      <c r="E116" s="16">
        <v>885</v>
      </c>
      <c r="F116" s="17"/>
      <c r="G116" s="64"/>
      <c r="H116" s="66">
        <f>+ROUND(E116*F116,2)</f>
        <v>0</v>
      </c>
    </row>
    <row r="117" spans="2:8" s="59" customFormat="1" ht="60" x14ac:dyDescent="0.25">
      <c r="B117" s="60" t="s">
        <v>175</v>
      </c>
      <c r="C117" s="74" t="s">
        <v>251</v>
      </c>
      <c r="D117" s="15" t="s">
        <v>12</v>
      </c>
      <c r="E117" s="16">
        <v>55</v>
      </c>
      <c r="F117" s="17"/>
      <c r="G117" s="64"/>
      <c r="H117" s="66">
        <f>+ROUND(E117*F117,2)</f>
        <v>0</v>
      </c>
    </row>
    <row r="118" spans="2:8" s="59" customFormat="1" ht="180" x14ac:dyDescent="0.25">
      <c r="B118" s="60" t="s">
        <v>176</v>
      </c>
      <c r="C118" s="74" t="s">
        <v>44</v>
      </c>
      <c r="D118" s="15" t="s">
        <v>12</v>
      </c>
      <c r="E118" s="16">
        <v>260</v>
      </c>
      <c r="F118" s="17"/>
      <c r="G118" s="64"/>
      <c r="H118" s="66">
        <f>+ROUND(E118*F118,2)</f>
        <v>0</v>
      </c>
    </row>
    <row r="119" spans="2:8" s="59" customFormat="1" ht="75" x14ac:dyDescent="0.25">
      <c r="B119" s="60" t="s">
        <v>177</v>
      </c>
      <c r="C119" s="74" t="s">
        <v>328</v>
      </c>
      <c r="D119" s="15" t="s">
        <v>20</v>
      </c>
      <c r="E119" s="16">
        <v>1</v>
      </c>
      <c r="F119" s="17"/>
      <c r="G119" s="64"/>
      <c r="H119" s="66">
        <f>+ROUND(E119*F119,2)</f>
        <v>0</v>
      </c>
    </row>
    <row r="120" spans="2:8" s="59" customFormat="1" x14ac:dyDescent="0.25">
      <c r="B120" s="10" t="s">
        <v>174</v>
      </c>
      <c r="C120" s="10" t="s">
        <v>46</v>
      </c>
      <c r="D120" s="15"/>
      <c r="E120" s="16"/>
      <c r="F120" s="17"/>
      <c r="G120" s="64"/>
      <c r="H120" s="11">
        <f>SUM(H121:H125)</f>
        <v>0</v>
      </c>
    </row>
    <row r="121" spans="2:8" s="59" customFormat="1" ht="90" x14ac:dyDescent="0.25">
      <c r="B121" s="60" t="s">
        <v>178</v>
      </c>
      <c r="C121" s="74" t="s">
        <v>342</v>
      </c>
      <c r="D121" s="15" t="s">
        <v>12</v>
      </c>
      <c r="E121" s="16">
        <v>1</v>
      </c>
      <c r="F121" s="17"/>
      <c r="G121" s="64"/>
      <c r="H121" s="66">
        <f>+ROUND(E121*F121,2)</f>
        <v>0</v>
      </c>
    </row>
    <row r="122" spans="2:8" s="59" customFormat="1" ht="105" x14ac:dyDescent="0.25">
      <c r="B122" s="60" t="s">
        <v>179</v>
      </c>
      <c r="C122" s="74" t="s">
        <v>50</v>
      </c>
      <c r="D122" s="15" t="s">
        <v>17</v>
      </c>
      <c r="E122" s="16">
        <v>1</v>
      </c>
      <c r="F122" s="17"/>
      <c r="G122" s="64"/>
      <c r="H122" s="66">
        <f>+ROUND(E122*F122,2)</f>
        <v>0</v>
      </c>
    </row>
    <row r="123" spans="2:8" s="59" customFormat="1" ht="75" x14ac:dyDescent="0.25">
      <c r="B123" s="60" t="s">
        <v>180</v>
      </c>
      <c r="C123" s="74" t="s">
        <v>257</v>
      </c>
      <c r="D123" s="15" t="s">
        <v>12</v>
      </c>
      <c r="E123" s="16">
        <v>7.9</v>
      </c>
      <c r="F123" s="17"/>
      <c r="G123" s="64"/>
      <c r="H123" s="66">
        <f>+ROUND(E123*F123,2)</f>
        <v>0</v>
      </c>
    </row>
    <row r="124" spans="2:8" s="59" customFormat="1" ht="60" x14ac:dyDescent="0.25">
      <c r="B124" s="60" t="s">
        <v>184</v>
      </c>
      <c r="C124" s="74" t="s">
        <v>259</v>
      </c>
      <c r="D124" s="15" t="s">
        <v>12</v>
      </c>
      <c r="E124" s="16">
        <v>1</v>
      </c>
      <c r="F124" s="17"/>
      <c r="G124" s="64"/>
      <c r="H124" s="66">
        <f>+ROUND(E124*F124,2)</f>
        <v>0</v>
      </c>
    </row>
    <row r="125" spans="2:8" s="59" customFormat="1" ht="105" x14ac:dyDescent="0.25">
      <c r="B125" s="60" t="s">
        <v>185</v>
      </c>
      <c r="C125" s="74" t="s">
        <v>52</v>
      </c>
      <c r="D125" s="15" t="s">
        <v>12</v>
      </c>
      <c r="E125" s="16">
        <v>1</v>
      </c>
      <c r="F125" s="17"/>
      <c r="G125" s="64"/>
      <c r="H125" s="66">
        <f>+ROUND(E125*F125,2)</f>
        <v>0</v>
      </c>
    </row>
    <row r="126" spans="2:8" s="59" customFormat="1" x14ac:dyDescent="0.25">
      <c r="B126" s="10" t="s">
        <v>181</v>
      </c>
      <c r="C126" s="10" t="s">
        <v>57</v>
      </c>
      <c r="D126" s="15"/>
      <c r="E126" s="16"/>
      <c r="F126" s="17"/>
      <c r="G126" s="64"/>
      <c r="H126" s="11">
        <f>SUM(H127)</f>
        <v>0</v>
      </c>
    </row>
    <row r="127" spans="2:8" s="59" customFormat="1" x14ac:dyDescent="0.25">
      <c r="B127" s="13" t="s">
        <v>182</v>
      </c>
      <c r="C127" s="13" t="s">
        <v>183</v>
      </c>
      <c r="D127" s="15"/>
      <c r="E127" s="16"/>
      <c r="F127" s="17"/>
      <c r="G127" s="64"/>
      <c r="H127" s="14">
        <f>SUM(H128:H132)</f>
        <v>0</v>
      </c>
    </row>
    <row r="128" spans="2:8" s="59" customFormat="1" ht="60" x14ac:dyDescent="0.25">
      <c r="B128" s="60" t="s">
        <v>186</v>
      </c>
      <c r="C128" s="74" t="s">
        <v>343</v>
      </c>
      <c r="D128" s="15" t="s">
        <v>12</v>
      </c>
      <c r="E128" s="16">
        <v>3</v>
      </c>
      <c r="F128" s="17"/>
      <c r="G128" s="64"/>
      <c r="H128" s="66">
        <f>+ROUND(E128*F128,2)</f>
        <v>0</v>
      </c>
    </row>
    <row r="129" spans="2:8" s="59" customFormat="1" ht="45" x14ac:dyDescent="0.25">
      <c r="B129" s="60" t="s">
        <v>187</v>
      </c>
      <c r="C129" s="74" t="s">
        <v>61</v>
      </c>
      <c r="D129" s="15" t="s">
        <v>17</v>
      </c>
      <c r="E129" s="16">
        <v>6</v>
      </c>
      <c r="F129" s="17"/>
      <c r="G129" s="64"/>
      <c r="H129" s="66">
        <f>+ROUND(E129*F129,2)</f>
        <v>0</v>
      </c>
    </row>
    <row r="130" spans="2:8" s="59" customFormat="1" ht="60" x14ac:dyDescent="0.25">
      <c r="B130" s="60" t="s">
        <v>188</v>
      </c>
      <c r="C130" s="74" t="s">
        <v>63</v>
      </c>
      <c r="D130" s="15" t="s">
        <v>64</v>
      </c>
      <c r="E130" s="16">
        <v>7.9</v>
      </c>
      <c r="F130" s="17"/>
      <c r="G130" s="64"/>
      <c r="H130" s="66">
        <f>+ROUND(E130*F130,2)</f>
        <v>0</v>
      </c>
    </row>
    <row r="131" spans="2:8" s="59" customFormat="1" ht="45" x14ac:dyDescent="0.25">
      <c r="B131" s="60" t="s">
        <v>191</v>
      </c>
      <c r="C131" s="74" t="s">
        <v>66</v>
      </c>
      <c r="D131" s="15" t="s">
        <v>64</v>
      </c>
      <c r="E131" s="16">
        <v>13.5</v>
      </c>
      <c r="F131" s="17"/>
      <c r="G131" s="64"/>
      <c r="H131" s="66">
        <f>+ROUND(E131*F131,2)</f>
        <v>0</v>
      </c>
    </row>
    <row r="132" spans="2:8" s="59" customFormat="1" ht="45" x14ac:dyDescent="0.25">
      <c r="B132" s="60" t="s">
        <v>192</v>
      </c>
      <c r="C132" s="74" t="s">
        <v>68</v>
      </c>
      <c r="D132" s="15" t="s">
        <v>69</v>
      </c>
      <c r="E132" s="16">
        <v>189</v>
      </c>
      <c r="F132" s="17"/>
      <c r="G132" s="64"/>
      <c r="H132" s="66">
        <f>+ROUND(E132*F132,2)</f>
        <v>0</v>
      </c>
    </row>
    <row r="133" spans="2:8" s="59" customFormat="1" x14ac:dyDescent="0.25">
      <c r="B133" s="10" t="s">
        <v>189</v>
      </c>
      <c r="C133" s="10" t="s">
        <v>71</v>
      </c>
      <c r="D133" s="15"/>
      <c r="E133" s="16"/>
      <c r="F133" s="17"/>
      <c r="G133" s="64"/>
      <c r="H133" s="11">
        <f>SUM(H134)</f>
        <v>0</v>
      </c>
    </row>
    <row r="134" spans="2:8" s="59" customFormat="1" x14ac:dyDescent="0.25">
      <c r="B134" s="13" t="s">
        <v>190</v>
      </c>
      <c r="C134" s="13" t="s">
        <v>183</v>
      </c>
      <c r="D134" s="15"/>
      <c r="E134" s="16"/>
      <c r="F134" s="17"/>
      <c r="G134" s="64"/>
      <c r="H134" s="14">
        <f>SUM(H135:H140)</f>
        <v>0</v>
      </c>
    </row>
    <row r="135" spans="2:8" s="59" customFormat="1" ht="60" x14ac:dyDescent="0.25">
      <c r="B135" s="60" t="s">
        <v>193</v>
      </c>
      <c r="C135" s="74" t="s">
        <v>59</v>
      </c>
      <c r="D135" s="15" t="s">
        <v>12</v>
      </c>
      <c r="E135" s="16">
        <v>55</v>
      </c>
      <c r="F135" s="17"/>
      <c r="G135" s="64"/>
      <c r="H135" s="66">
        <f t="shared" ref="H135:H140" si="6">+ROUND(E135*F135,2)</f>
        <v>0</v>
      </c>
    </row>
    <row r="136" spans="2:8" s="59" customFormat="1" ht="60" x14ac:dyDescent="0.25">
      <c r="B136" s="60" t="s">
        <v>194</v>
      </c>
      <c r="C136" s="74" t="s">
        <v>317</v>
      </c>
      <c r="D136" s="15" t="s">
        <v>17</v>
      </c>
      <c r="E136" s="16">
        <v>7.61</v>
      </c>
      <c r="F136" s="17"/>
      <c r="G136" s="64"/>
      <c r="H136" s="66">
        <f t="shared" si="6"/>
        <v>0</v>
      </c>
    </row>
    <row r="137" spans="2:8" s="59" customFormat="1" ht="45" x14ac:dyDescent="0.25">
      <c r="B137" s="60" t="s">
        <v>195</v>
      </c>
      <c r="C137" s="74" t="s">
        <v>76</v>
      </c>
      <c r="D137" s="15" t="s">
        <v>20</v>
      </c>
      <c r="E137" s="16">
        <v>12</v>
      </c>
      <c r="F137" s="17"/>
      <c r="G137" s="64"/>
      <c r="H137" s="66">
        <f t="shared" si="6"/>
        <v>0</v>
      </c>
    </row>
    <row r="138" spans="2:8" s="59" customFormat="1" ht="45" x14ac:dyDescent="0.25">
      <c r="B138" s="60" t="s">
        <v>197</v>
      </c>
      <c r="C138" s="74" t="s">
        <v>11</v>
      </c>
      <c r="D138" s="15" t="s">
        <v>12</v>
      </c>
      <c r="E138" s="16">
        <v>10</v>
      </c>
      <c r="F138" s="17"/>
      <c r="G138" s="64"/>
      <c r="H138" s="66">
        <f t="shared" si="6"/>
        <v>0</v>
      </c>
    </row>
    <row r="139" spans="2:8" s="59" customFormat="1" ht="45" x14ac:dyDescent="0.25">
      <c r="B139" s="60" t="s">
        <v>198</v>
      </c>
      <c r="C139" s="74" t="s">
        <v>78</v>
      </c>
      <c r="D139" s="15" t="s">
        <v>20</v>
      </c>
      <c r="E139" s="16">
        <v>23</v>
      </c>
      <c r="F139" s="17"/>
      <c r="G139" s="64"/>
      <c r="H139" s="66">
        <f t="shared" si="6"/>
        <v>0</v>
      </c>
    </row>
    <row r="140" spans="2:8" s="59" customFormat="1" ht="60" x14ac:dyDescent="0.25">
      <c r="B140" s="60" t="s">
        <v>199</v>
      </c>
      <c r="C140" s="74" t="s">
        <v>80</v>
      </c>
      <c r="D140" s="15" t="s">
        <v>81</v>
      </c>
      <c r="E140" s="16">
        <v>75</v>
      </c>
      <c r="F140" s="17"/>
      <c r="G140" s="64"/>
      <c r="H140" s="66">
        <f t="shared" si="6"/>
        <v>0</v>
      </c>
    </row>
    <row r="141" spans="2:8" s="59" customFormat="1" x14ac:dyDescent="0.25">
      <c r="B141" s="10" t="s">
        <v>196</v>
      </c>
      <c r="C141" s="10" t="s">
        <v>83</v>
      </c>
      <c r="D141" s="15"/>
      <c r="E141" s="16"/>
      <c r="F141" s="17"/>
      <c r="G141" s="64"/>
      <c r="H141" s="11">
        <f>SUM(H142:H150)</f>
        <v>0</v>
      </c>
    </row>
    <row r="142" spans="2:8" s="59" customFormat="1" ht="135" x14ac:dyDescent="0.25">
      <c r="B142" s="60" t="s">
        <v>200</v>
      </c>
      <c r="C142" s="74" t="s">
        <v>85</v>
      </c>
      <c r="D142" s="15" t="s">
        <v>81</v>
      </c>
      <c r="E142" s="16">
        <v>75</v>
      </c>
      <c r="F142" s="17"/>
      <c r="G142" s="64"/>
      <c r="H142" s="66">
        <f t="shared" ref="H142:H150" si="7">+ROUND(E142*F142,2)</f>
        <v>0</v>
      </c>
    </row>
    <row r="143" spans="2:8" s="59" customFormat="1" ht="165" x14ac:dyDescent="0.25">
      <c r="B143" s="60" t="s">
        <v>201</v>
      </c>
      <c r="C143" s="74" t="s">
        <v>87</v>
      </c>
      <c r="D143" s="15" t="s">
        <v>81</v>
      </c>
      <c r="E143" s="16">
        <v>1</v>
      </c>
      <c r="F143" s="17"/>
      <c r="G143" s="64"/>
      <c r="H143" s="66">
        <f t="shared" si="7"/>
        <v>0</v>
      </c>
    </row>
    <row r="144" spans="2:8" s="59" customFormat="1" ht="45" x14ac:dyDescent="0.25">
      <c r="B144" s="60" t="s">
        <v>202</v>
      </c>
      <c r="C144" s="74" t="s">
        <v>89</v>
      </c>
      <c r="D144" s="15" t="s">
        <v>17</v>
      </c>
      <c r="E144" s="16">
        <v>300</v>
      </c>
      <c r="F144" s="17"/>
      <c r="G144" s="64"/>
      <c r="H144" s="66">
        <f t="shared" si="7"/>
        <v>0</v>
      </c>
    </row>
    <row r="145" spans="2:8" s="59" customFormat="1" ht="45" x14ac:dyDescent="0.25">
      <c r="B145" s="60" t="s">
        <v>203</v>
      </c>
      <c r="C145" s="74" t="s">
        <v>91</v>
      </c>
      <c r="D145" s="15" t="s">
        <v>17</v>
      </c>
      <c r="E145" s="16">
        <v>150</v>
      </c>
      <c r="F145" s="17"/>
      <c r="G145" s="64"/>
      <c r="H145" s="66">
        <f t="shared" si="7"/>
        <v>0</v>
      </c>
    </row>
    <row r="146" spans="2:8" s="59" customFormat="1" ht="45" x14ac:dyDescent="0.25">
      <c r="B146" s="60" t="s">
        <v>204</v>
      </c>
      <c r="C146" s="74" t="s">
        <v>93</v>
      </c>
      <c r="D146" s="15" t="s">
        <v>17</v>
      </c>
      <c r="E146" s="16">
        <v>60</v>
      </c>
      <c r="F146" s="17"/>
      <c r="G146" s="64"/>
      <c r="H146" s="66">
        <f t="shared" si="7"/>
        <v>0</v>
      </c>
    </row>
    <row r="147" spans="2:8" s="59" customFormat="1" ht="60" x14ac:dyDescent="0.25">
      <c r="B147" s="60" t="s">
        <v>205</v>
      </c>
      <c r="C147" s="74" t="s">
        <v>95</v>
      </c>
      <c r="D147" s="15" t="s">
        <v>20</v>
      </c>
      <c r="E147" s="16">
        <v>20</v>
      </c>
      <c r="F147" s="17"/>
      <c r="G147" s="64"/>
      <c r="H147" s="66">
        <f t="shared" si="7"/>
        <v>0</v>
      </c>
    </row>
    <row r="148" spans="2:8" s="59" customFormat="1" ht="60" x14ac:dyDescent="0.25">
      <c r="B148" s="60" t="s">
        <v>206</v>
      </c>
      <c r="C148" s="74" t="s">
        <v>344</v>
      </c>
      <c r="D148" s="15" t="s">
        <v>20</v>
      </c>
      <c r="E148" s="16">
        <v>30</v>
      </c>
      <c r="F148" s="17"/>
      <c r="G148" s="64"/>
      <c r="H148" s="66">
        <f t="shared" si="7"/>
        <v>0</v>
      </c>
    </row>
    <row r="149" spans="2:8" s="59" customFormat="1" ht="60" x14ac:dyDescent="0.25">
      <c r="B149" s="60" t="s">
        <v>208</v>
      </c>
      <c r="C149" s="74" t="s">
        <v>283</v>
      </c>
      <c r="D149" s="15" t="s">
        <v>20</v>
      </c>
      <c r="E149" s="16">
        <v>25</v>
      </c>
      <c r="F149" s="17"/>
      <c r="G149" s="64"/>
      <c r="H149" s="66">
        <f t="shared" si="7"/>
        <v>0</v>
      </c>
    </row>
    <row r="150" spans="2:8" s="59" customFormat="1" ht="45" x14ac:dyDescent="0.25">
      <c r="B150" s="60" t="s">
        <v>209</v>
      </c>
      <c r="C150" s="74" t="s">
        <v>103</v>
      </c>
      <c r="D150" s="15" t="s">
        <v>20</v>
      </c>
      <c r="E150" s="16">
        <v>5</v>
      </c>
      <c r="F150" s="17"/>
      <c r="G150" s="64"/>
      <c r="H150" s="66">
        <f t="shared" si="7"/>
        <v>0</v>
      </c>
    </row>
    <row r="151" spans="2:8" s="59" customFormat="1" x14ac:dyDescent="0.25">
      <c r="B151" s="10" t="s">
        <v>207</v>
      </c>
      <c r="C151" s="10" t="s">
        <v>105</v>
      </c>
      <c r="D151" s="15"/>
      <c r="E151" s="16"/>
      <c r="F151" s="17"/>
      <c r="G151" s="64"/>
      <c r="H151" s="11">
        <f>SUM(H152:H167)</f>
        <v>0</v>
      </c>
    </row>
    <row r="152" spans="2:8" s="59" customFormat="1" ht="90" x14ac:dyDescent="0.25">
      <c r="B152" s="60" t="s">
        <v>210</v>
      </c>
      <c r="C152" s="74" t="s">
        <v>109</v>
      </c>
      <c r="D152" s="15" t="s">
        <v>20</v>
      </c>
      <c r="E152" s="16">
        <v>6</v>
      </c>
      <c r="F152" s="17"/>
      <c r="G152" s="64"/>
      <c r="H152" s="66">
        <f t="shared" ref="H152:H167" si="8">+ROUND(E152*F152,2)</f>
        <v>0</v>
      </c>
    </row>
    <row r="153" spans="2:8" s="59" customFormat="1" ht="90" x14ac:dyDescent="0.25">
      <c r="B153" s="60" t="s">
        <v>211</v>
      </c>
      <c r="C153" s="74" t="s">
        <v>111</v>
      </c>
      <c r="D153" s="15" t="s">
        <v>20</v>
      </c>
      <c r="E153" s="16">
        <v>4</v>
      </c>
      <c r="F153" s="17"/>
      <c r="G153" s="64"/>
      <c r="H153" s="66">
        <f t="shared" si="8"/>
        <v>0</v>
      </c>
    </row>
    <row r="154" spans="2:8" s="59" customFormat="1" ht="45" x14ac:dyDescent="0.25">
      <c r="B154" s="60" t="s">
        <v>212</v>
      </c>
      <c r="C154" s="74" t="s">
        <v>113</v>
      </c>
      <c r="D154" s="15" t="s">
        <v>20</v>
      </c>
      <c r="E154" s="16">
        <v>6</v>
      </c>
      <c r="F154" s="17"/>
      <c r="G154" s="64"/>
      <c r="H154" s="66">
        <f t="shared" si="8"/>
        <v>0</v>
      </c>
    </row>
    <row r="155" spans="2:8" s="59" customFormat="1" ht="45" x14ac:dyDescent="0.25">
      <c r="B155" s="60" t="s">
        <v>213</v>
      </c>
      <c r="C155" s="74" t="s">
        <v>115</v>
      </c>
      <c r="D155" s="15" t="s">
        <v>20</v>
      </c>
      <c r="E155" s="16">
        <v>6</v>
      </c>
      <c r="F155" s="17"/>
      <c r="G155" s="64"/>
      <c r="H155" s="66">
        <f t="shared" si="8"/>
        <v>0</v>
      </c>
    </row>
    <row r="156" spans="2:8" s="59" customFormat="1" ht="45" x14ac:dyDescent="0.25">
      <c r="B156" s="60" t="s">
        <v>214</v>
      </c>
      <c r="C156" s="74" t="s">
        <v>117</v>
      </c>
      <c r="D156" s="15" t="s">
        <v>20</v>
      </c>
      <c r="E156" s="16">
        <v>14</v>
      </c>
      <c r="F156" s="17"/>
      <c r="G156" s="64"/>
      <c r="H156" s="66">
        <f t="shared" si="8"/>
        <v>0</v>
      </c>
    </row>
    <row r="157" spans="2:8" s="59" customFormat="1" ht="45" x14ac:dyDescent="0.25">
      <c r="B157" s="60" t="s">
        <v>215</v>
      </c>
      <c r="C157" s="74" t="s">
        <v>119</v>
      </c>
      <c r="D157" s="15" t="s">
        <v>20</v>
      </c>
      <c r="E157" s="16">
        <v>14</v>
      </c>
      <c r="F157" s="17"/>
      <c r="G157" s="64"/>
      <c r="H157" s="66">
        <f t="shared" si="8"/>
        <v>0</v>
      </c>
    </row>
    <row r="158" spans="2:8" s="59" customFormat="1" ht="45" x14ac:dyDescent="0.25">
      <c r="B158" s="60" t="s">
        <v>216</v>
      </c>
      <c r="C158" s="74" t="s">
        <v>121</v>
      </c>
      <c r="D158" s="15" t="s">
        <v>20</v>
      </c>
      <c r="E158" s="16">
        <v>2</v>
      </c>
      <c r="F158" s="17"/>
      <c r="G158" s="64"/>
      <c r="H158" s="66">
        <f t="shared" si="8"/>
        <v>0</v>
      </c>
    </row>
    <row r="159" spans="2:8" s="59" customFormat="1" ht="60" x14ac:dyDescent="0.25">
      <c r="B159" s="60" t="s">
        <v>217</v>
      </c>
      <c r="C159" s="74" t="s">
        <v>123</v>
      </c>
      <c r="D159" s="15" t="s">
        <v>20</v>
      </c>
      <c r="E159" s="16">
        <v>4</v>
      </c>
      <c r="F159" s="17"/>
      <c r="G159" s="64"/>
      <c r="H159" s="66">
        <f t="shared" si="8"/>
        <v>0</v>
      </c>
    </row>
    <row r="160" spans="2:8" s="59" customFormat="1" ht="60" x14ac:dyDescent="0.25">
      <c r="B160" s="60" t="s">
        <v>218</v>
      </c>
      <c r="C160" s="74" t="s">
        <v>127</v>
      </c>
      <c r="D160" s="15" t="s">
        <v>20</v>
      </c>
      <c r="E160" s="16">
        <v>6</v>
      </c>
      <c r="F160" s="17"/>
      <c r="G160" s="64"/>
      <c r="H160" s="66">
        <f t="shared" si="8"/>
        <v>0</v>
      </c>
    </row>
    <row r="161" spans="2:8" s="59" customFormat="1" ht="60" x14ac:dyDescent="0.25">
      <c r="B161" s="60" t="s">
        <v>219</v>
      </c>
      <c r="C161" s="74" t="s">
        <v>129</v>
      </c>
      <c r="D161" s="15" t="s">
        <v>20</v>
      </c>
      <c r="E161" s="16">
        <v>20</v>
      </c>
      <c r="F161" s="17"/>
      <c r="G161" s="64"/>
      <c r="H161" s="66">
        <f t="shared" si="8"/>
        <v>0</v>
      </c>
    </row>
    <row r="162" spans="2:8" s="59" customFormat="1" ht="60" x14ac:dyDescent="0.25">
      <c r="B162" s="60" t="s">
        <v>220</v>
      </c>
      <c r="C162" s="74" t="s">
        <v>345</v>
      </c>
      <c r="D162" s="15" t="s">
        <v>20</v>
      </c>
      <c r="E162" s="16">
        <v>1</v>
      </c>
      <c r="F162" s="17"/>
      <c r="G162" s="64"/>
      <c r="H162" s="66">
        <f t="shared" si="8"/>
        <v>0</v>
      </c>
    </row>
    <row r="163" spans="2:8" s="59" customFormat="1" ht="30" x14ac:dyDescent="0.25">
      <c r="B163" s="60" t="s">
        <v>221</v>
      </c>
      <c r="C163" s="74" t="s">
        <v>131</v>
      </c>
      <c r="D163" s="15" t="s">
        <v>20</v>
      </c>
      <c r="E163" s="16">
        <v>3</v>
      </c>
      <c r="F163" s="17"/>
      <c r="G163" s="64"/>
      <c r="H163" s="66">
        <f t="shared" si="8"/>
        <v>0</v>
      </c>
    </row>
    <row r="164" spans="2:8" s="59" customFormat="1" ht="45" x14ac:dyDescent="0.25">
      <c r="B164" s="60" t="s">
        <v>224</v>
      </c>
      <c r="C164" s="74" t="s">
        <v>133</v>
      </c>
      <c r="D164" s="15" t="s">
        <v>20</v>
      </c>
      <c r="E164" s="16">
        <v>3</v>
      </c>
      <c r="F164" s="17"/>
      <c r="G164" s="64"/>
      <c r="H164" s="66">
        <f t="shared" si="8"/>
        <v>0</v>
      </c>
    </row>
    <row r="165" spans="2:8" s="59" customFormat="1" ht="45" x14ac:dyDescent="0.25">
      <c r="B165" s="60" t="s">
        <v>225</v>
      </c>
      <c r="C165" s="74" t="s">
        <v>135</v>
      </c>
      <c r="D165" s="15" t="s">
        <v>20</v>
      </c>
      <c r="E165" s="16">
        <v>3</v>
      </c>
      <c r="F165" s="17"/>
      <c r="G165" s="64"/>
      <c r="H165" s="66">
        <f t="shared" si="8"/>
        <v>0</v>
      </c>
    </row>
    <row r="166" spans="2:8" s="59" customFormat="1" ht="90" x14ac:dyDescent="0.25">
      <c r="B166" s="60" t="s">
        <v>226</v>
      </c>
      <c r="C166" s="74" t="s">
        <v>320</v>
      </c>
      <c r="D166" s="15" t="s">
        <v>20</v>
      </c>
      <c r="E166" s="16">
        <v>1</v>
      </c>
      <c r="F166" s="17"/>
      <c r="G166" s="64"/>
      <c r="H166" s="66">
        <f t="shared" si="8"/>
        <v>0</v>
      </c>
    </row>
    <row r="167" spans="2:8" s="59" customFormat="1" ht="315" x14ac:dyDescent="0.25">
      <c r="B167" s="60" t="s">
        <v>227</v>
      </c>
      <c r="C167" s="74" t="s">
        <v>361</v>
      </c>
      <c r="D167" s="15" t="s">
        <v>20</v>
      </c>
      <c r="E167" s="16">
        <v>1</v>
      </c>
      <c r="F167" s="17"/>
      <c r="G167" s="64"/>
      <c r="H167" s="66">
        <f t="shared" si="8"/>
        <v>0</v>
      </c>
    </row>
    <row r="168" spans="2:8" s="59" customFormat="1" x14ac:dyDescent="0.25">
      <c r="B168" s="10" t="s">
        <v>222</v>
      </c>
      <c r="C168" s="10" t="s">
        <v>139</v>
      </c>
      <c r="D168" s="15"/>
      <c r="E168" s="16"/>
      <c r="F168" s="17"/>
      <c r="G168" s="64"/>
      <c r="H168" s="11">
        <f>SUM(H169:H176)</f>
        <v>0</v>
      </c>
    </row>
    <row r="169" spans="2:8" s="59" customFormat="1" ht="60" x14ac:dyDescent="0.25">
      <c r="B169" s="60" t="s">
        <v>228</v>
      </c>
      <c r="C169" s="74" t="s">
        <v>145</v>
      </c>
      <c r="D169" s="15" t="s">
        <v>12</v>
      </c>
      <c r="E169" s="16">
        <v>520</v>
      </c>
      <c r="F169" s="17"/>
      <c r="G169" s="64"/>
      <c r="H169" s="66">
        <f t="shared" ref="H169:H176" si="9">+ROUND(E169*F169,2)</f>
        <v>0</v>
      </c>
    </row>
    <row r="170" spans="2:8" s="59" customFormat="1" ht="60" x14ac:dyDescent="0.25">
      <c r="B170" s="60" t="s">
        <v>229</v>
      </c>
      <c r="C170" s="74" t="s">
        <v>336</v>
      </c>
      <c r="D170" s="15" t="s">
        <v>12</v>
      </c>
      <c r="E170" s="16">
        <v>30</v>
      </c>
      <c r="F170" s="17"/>
      <c r="G170" s="64"/>
      <c r="H170" s="66">
        <f t="shared" si="9"/>
        <v>0</v>
      </c>
    </row>
    <row r="171" spans="2:8" s="59" customFormat="1" ht="60" x14ac:dyDescent="0.25">
      <c r="B171" s="60" t="s">
        <v>230</v>
      </c>
      <c r="C171" s="74" t="s">
        <v>337</v>
      </c>
      <c r="D171" s="15" t="s">
        <v>64</v>
      </c>
      <c r="E171" s="16">
        <v>1</v>
      </c>
      <c r="F171" s="17"/>
      <c r="G171" s="64"/>
      <c r="H171" s="66">
        <f t="shared" si="9"/>
        <v>0</v>
      </c>
    </row>
    <row r="172" spans="2:8" s="59" customFormat="1" ht="105" x14ac:dyDescent="0.25">
      <c r="B172" s="60" t="s">
        <v>232</v>
      </c>
      <c r="C172" s="74" t="s">
        <v>338</v>
      </c>
      <c r="D172" s="15" t="s">
        <v>12</v>
      </c>
      <c r="E172" s="16">
        <v>25</v>
      </c>
      <c r="F172" s="17"/>
      <c r="G172" s="64"/>
      <c r="H172" s="66">
        <f t="shared" si="9"/>
        <v>0</v>
      </c>
    </row>
    <row r="173" spans="2:8" s="59" customFormat="1" ht="75" x14ac:dyDescent="0.25">
      <c r="B173" s="60" t="s">
        <v>234</v>
      </c>
      <c r="C173" s="74" t="s">
        <v>339</v>
      </c>
      <c r="D173" s="15" t="s">
        <v>12</v>
      </c>
      <c r="E173" s="16">
        <v>30</v>
      </c>
      <c r="F173" s="17"/>
      <c r="G173" s="64"/>
      <c r="H173" s="66">
        <f t="shared" si="9"/>
        <v>0</v>
      </c>
    </row>
    <row r="174" spans="2:8" s="59" customFormat="1" ht="30" x14ac:dyDescent="0.25">
      <c r="B174" s="60" t="s">
        <v>237</v>
      </c>
      <c r="C174" s="74" t="s">
        <v>308</v>
      </c>
      <c r="D174" s="15" t="s">
        <v>12</v>
      </c>
      <c r="E174" s="16">
        <v>520</v>
      </c>
      <c r="F174" s="17"/>
      <c r="G174" s="64"/>
      <c r="H174" s="66">
        <f t="shared" si="9"/>
        <v>0</v>
      </c>
    </row>
    <row r="175" spans="2:8" s="59" customFormat="1" ht="90" x14ac:dyDescent="0.25">
      <c r="B175" s="60" t="s">
        <v>238</v>
      </c>
      <c r="C175" s="74" t="s">
        <v>346</v>
      </c>
      <c r="D175" s="15" t="s">
        <v>17</v>
      </c>
      <c r="E175" s="16">
        <v>10</v>
      </c>
      <c r="F175" s="17"/>
      <c r="G175" s="64"/>
      <c r="H175" s="66">
        <f t="shared" si="9"/>
        <v>0</v>
      </c>
    </row>
    <row r="176" spans="2:8" s="59" customFormat="1" ht="165" x14ac:dyDescent="0.25">
      <c r="B176" s="60" t="s">
        <v>239</v>
      </c>
      <c r="C176" s="74" t="s">
        <v>347</v>
      </c>
      <c r="D176" s="15" t="s">
        <v>12</v>
      </c>
      <c r="E176" s="16">
        <v>520</v>
      </c>
      <c r="F176" s="17"/>
      <c r="G176" s="64"/>
      <c r="H176" s="66">
        <f t="shared" si="9"/>
        <v>0</v>
      </c>
    </row>
    <row r="177" spans="2:8" s="59" customFormat="1" x14ac:dyDescent="0.25">
      <c r="B177" s="10" t="s">
        <v>233</v>
      </c>
      <c r="C177" s="10" t="s">
        <v>149</v>
      </c>
      <c r="D177" s="15"/>
      <c r="E177" s="16"/>
      <c r="F177" s="17"/>
      <c r="G177" s="64"/>
      <c r="H177" s="11">
        <f>SUM(H178)</f>
        <v>0</v>
      </c>
    </row>
    <row r="178" spans="2:8" s="59" customFormat="1" ht="30" x14ac:dyDescent="0.25">
      <c r="B178" s="60" t="s">
        <v>240</v>
      </c>
      <c r="C178" s="74" t="s">
        <v>151</v>
      </c>
      <c r="D178" s="15" t="s">
        <v>12</v>
      </c>
      <c r="E178" s="16">
        <v>1420</v>
      </c>
      <c r="F178" s="17"/>
      <c r="G178" s="64"/>
      <c r="H178" s="66">
        <f>+ROUND(E178*F178,2)</f>
        <v>0</v>
      </c>
    </row>
    <row r="179" spans="2:8" s="59" customFormat="1" ht="25.5" x14ac:dyDescent="0.25">
      <c r="B179" s="67" t="s">
        <v>235</v>
      </c>
      <c r="C179" s="68" t="s">
        <v>364</v>
      </c>
      <c r="D179" s="69"/>
      <c r="E179" s="70"/>
      <c r="F179" s="71"/>
      <c r="G179" s="72"/>
      <c r="H179" s="73">
        <f>+H180+H191+H197+H204+H210+H216+H227+H245+H250</f>
        <v>0</v>
      </c>
    </row>
    <row r="180" spans="2:8" s="59" customFormat="1" x14ac:dyDescent="0.25">
      <c r="B180" s="10" t="s">
        <v>236</v>
      </c>
      <c r="C180" s="10" t="s">
        <v>9</v>
      </c>
      <c r="D180" s="15"/>
      <c r="E180" s="16"/>
      <c r="F180" s="17"/>
      <c r="G180" s="64"/>
      <c r="H180" s="11">
        <f>SUM(H181:H190)</f>
        <v>0</v>
      </c>
    </row>
    <row r="181" spans="2:8" s="59" customFormat="1" ht="45" x14ac:dyDescent="0.25">
      <c r="B181" s="60" t="s">
        <v>241</v>
      </c>
      <c r="C181" s="74" t="s">
        <v>11</v>
      </c>
      <c r="D181" s="15" t="s">
        <v>12</v>
      </c>
      <c r="E181" s="16">
        <v>4</v>
      </c>
      <c r="F181" s="17"/>
      <c r="G181" s="65"/>
      <c r="H181" s="66">
        <f t="shared" ref="H181:H190" si="10">+ROUND(E181*F181,2)</f>
        <v>0</v>
      </c>
    </row>
    <row r="182" spans="2:8" s="59" customFormat="1" ht="45" x14ac:dyDescent="0.25">
      <c r="B182" s="60" t="s">
        <v>242</v>
      </c>
      <c r="C182" s="74" t="s">
        <v>14</v>
      </c>
      <c r="D182" s="15" t="s">
        <v>12</v>
      </c>
      <c r="E182" s="16">
        <v>4</v>
      </c>
      <c r="F182" s="17"/>
      <c r="G182" s="64"/>
      <c r="H182" s="66">
        <f t="shared" si="10"/>
        <v>0</v>
      </c>
    </row>
    <row r="183" spans="2:8" s="59" customFormat="1" ht="45" x14ac:dyDescent="0.25">
      <c r="B183" s="60" t="s">
        <v>243</v>
      </c>
      <c r="C183" s="74" t="s">
        <v>16</v>
      </c>
      <c r="D183" s="15" t="s">
        <v>17</v>
      </c>
      <c r="E183" s="16">
        <v>65</v>
      </c>
      <c r="F183" s="17"/>
      <c r="G183" s="64"/>
      <c r="H183" s="66">
        <f t="shared" si="10"/>
        <v>0</v>
      </c>
    </row>
    <row r="184" spans="2:8" s="59" customFormat="1" ht="60" x14ac:dyDescent="0.25">
      <c r="B184" s="60" t="s">
        <v>244</v>
      </c>
      <c r="C184" s="74" t="s">
        <v>19</v>
      </c>
      <c r="D184" s="15" t="s">
        <v>20</v>
      </c>
      <c r="E184" s="16">
        <v>4</v>
      </c>
      <c r="F184" s="17"/>
      <c r="G184" s="64"/>
      <c r="H184" s="66">
        <f t="shared" si="10"/>
        <v>0</v>
      </c>
    </row>
    <row r="185" spans="2:8" s="59" customFormat="1" ht="135" x14ac:dyDescent="0.25">
      <c r="B185" s="60" t="s">
        <v>245</v>
      </c>
      <c r="C185" s="74" t="s">
        <v>22</v>
      </c>
      <c r="D185" s="15" t="s">
        <v>20</v>
      </c>
      <c r="E185" s="16">
        <v>2</v>
      </c>
      <c r="F185" s="17"/>
      <c r="G185" s="64"/>
      <c r="H185" s="66">
        <f t="shared" si="10"/>
        <v>0</v>
      </c>
    </row>
    <row r="186" spans="2:8" s="59" customFormat="1" ht="195" x14ac:dyDescent="0.25">
      <c r="B186" s="60" t="s">
        <v>246</v>
      </c>
      <c r="C186" s="74" t="s">
        <v>24</v>
      </c>
      <c r="D186" s="15" t="s">
        <v>12</v>
      </c>
      <c r="E186" s="16">
        <v>46</v>
      </c>
      <c r="F186" s="17"/>
      <c r="G186" s="64"/>
      <c r="H186" s="66">
        <f t="shared" si="10"/>
        <v>0</v>
      </c>
    </row>
    <row r="187" spans="2:8" s="59" customFormat="1" ht="45" x14ac:dyDescent="0.25">
      <c r="B187" s="60" t="s">
        <v>248</v>
      </c>
      <c r="C187" s="74" t="s">
        <v>26</v>
      </c>
      <c r="D187" s="15" t="s">
        <v>12</v>
      </c>
      <c r="E187" s="16">
        <v>2</v>
      </c>
      <c r="F187" s="17"/>
      <c r="G187" s="64"/>
      <c r="H187" s="66">
        <f t="shared" si="10"/>
        <v>0</v>
      </c>
    </row>
    <row r="188" spans="2:8" s="59" customFormat="1" ht="60" x14ac:dyDescent="0.25">
      <c r="B188" s="60" t="s">
        <v>249</v>
      </c>
      <c r="C188" s="74" t="s">
        <v>30</v>
      </c>
      <c r="D188" s="15" t="s">
        <v>20</v>
      </c>
      <c r="E188" s="16">
        <v>4</v>
      </c>
      <c r="F188" s="17"/>
      <c r="G188" s="64"/>
      <c r="H188" s="66">
        <f t="shared" si="10"/>
        <v>0</v>
      </c>
    </row>
    <row r="189" spans="2:8" s="59" customFormat="1" ht="105" x14ac:dyDescent="0.25">
      <c r="B189" s="60" t="s">
        <v>250</v>
      </c>
      <c r="C189" s="74" t="s">
        <v>32</v>
      </c>
      <c r="D189" s="15" t="s">
        <v>12</v>
      </c>
      <c r="E189" s="16">
        <v>48.51</v>
      </c>
      <c r="F189" s="17"/>
      <c r="G189" s="64"/>
      <c r="H189" s="66">
        <f t="shared" si="10"/>
        <v>0</v>
      </c>
    </row>
    <row r="190" spans="2:8" s="59" customFormat="1" ht="45" x14ac:dyDescent="0.25">
      <c r="B190" s="60" t="s">
        <v>252</v>
      </c>
      <c r="C190" s="74" t="s">
        <v>34</v>
      </c>
      <c r="D190" s="15" t="s">
        <v>20</v>
      </c>
      <c r="E190" s="16">
        <v>22</v>
      </c>
      <c r="F190" s="17"/>
      <c r="G190" s="64"/>
      <c r="H190" s="66">
        <f t="shared" si="10"/>
        <v>0</v>
      </c>
    </row>
    <row r="191" spans="2:8" s="59" customFormat="1" x14ac:dyDescent="0.25">
      <c r="B191" s="10" t="s">
        <v>247</v>
      </c>
      <c r="C191" s="10" t="s">
        <v>36</v>
      </c>
      <c r="D191" s="15"/>
      <c r="E191" s="16"/>
      <c r="F191" s="17"/>
      <c r="G191" s="64"/>
      <c r="H191" s="11">
        <f>SUM(H192:H196)</f>
        <v>0</v>
      </c>
    </row>
    <row r="192" spans="2:8" s="59" customFormat="1" ht="75" x14ac:dyDescent="0.25">
      <c r="B192" s="60" t="s">
        <v>254</v>
      </c>
      <c r="C192" s="74" t="s">
        <v>38</v>
      </c>
      <c r="D192" s="15" t="s">
        <v>12</v>
      </c>
      <c r="E192" s="16">
        <v>1070</v>
      </c>
      <c r="F192" s="17"/>
      <c r="G192" s="64"/>
      <c r="H192" s="66">
        <f>+ROUND(E192*F192,2)</f>
        <v>0</v>
      </c>
    </row>
    <row r="193" spans="2:8" s="59" customFormat="1" ht="90" x14ac:dyDescent="0.25">
      <c r="B193" s="60" t="s">
        <v>255</v>
      </c>
      <c r="C193" s="74" t="s">
        <v>40</v>
      </c>
      <c r="D193" s="15" t="s">
        <v>12</v>
      </c>
      <c r="E193" s="16">
        <v>620</v>
      </c>
      <c r="F193" s="17"/>
      <c r="G193" s="64"/>
      <c r="H193" s="66">
        <f>+ROUND(E193*F193,2)</f>
        <v>0</v>
      </c>
    </row>
    <row r="194" spans="2:8" s="59" customFormat="1" ht="75" x14ac:dyDescent="0.25">
      <c r="B194" s="60" t="s">
        <v>256</v>
      </c>
      <c r="C194" s="74" t="s">
        <v>42</v>
      </c>
      <c r="D194" s="15" t="s">
        <v>12</v>
      </c>
      <c r="E194" s="16">
        <v>60</v>
      </c>
      <c r="F194" s="17"/>
      <c r="G194" s="64"/>
      <c r="H194" s="66">
        <f>+ROUND(E194*F194,2)</f>
        <v>0</v>
      </c>
    </row>
    <row r="195" spans="2:8" s="59" customFormat="1" ht="180" x14ac:dyDescent="0.25">
      <c r="B195" s="60" t="s">
        <v>258</v>
      </c>
      <c r="C195" s="74" t="s">
        <v>44</v>
      </c>
      <c r="D195" s="15" t="s">
        <v>12</v>
      </c>
      <c r="E195" s="16">
        <v>345</v>
      </c>
      <c r="F195" s="17"/>
      <c r="G195" s="64"/>
      <c r="H195" s="66">
        <f>+ROUND(E195*F195,2)</f>
        <v>0</v>
      </c>
    </row>
    <row r="196" spans="2:8" s="59" customFormat="1" ht="75" x14ac:dyDescent="0.25">
      <c r="B196" s="60" t="s">
        <v>260</v>
      </c>
      <c r="C196" s="74" t="s">
        <v>328</v>
      </c>
      <c r="D196" s="15" t="s">
        <v>20</v>
      </c>
      <c r="E196" s="16">
        <v>1</v>
      </c>
      <c r="F196" s="17"/>
      <c r="G196" s="64"/>
      <c r="H196" s="66">
        <f>+ROUND(E196*F196,2)</f>
        <v>0</v>
      </c>
    </row>
    <row r="197" spans="2:8" s="59" customFormat="1" x14ac:dyDescent="0.25">
      <c r="B197" s="10" t="s">
        <v>253</v>
      </c>
      <c r="C197" s="10" t="s">
        <v>46</v>
      </c>
      <c r="D197" s="15"/>
      <c r="E197" s="16"/>
      <c r="F197" s="17"/>
      <c r="G197" s="64"/>
      <c r="H197" s="11">
        <f>SUM(H198:H203)</f>
        <v>0</v>
      </c>
    </row>
    <row r="198" spans="2:8" s="59" customFormat="1" ht="90" x14ac:dyDescent="0.25">
      <c r="B198" s="60" t="s">
        <v>262</v>
      </c>
      <c r="C198" s="74" t="s">
        <v>48</v>
      </c>
      <c r="D198" s="15" t="s">
        <v>12</v>
      </c>
      <c r="E198" s="16">
        <v>2</v>
      </c>
      <c r="F198" s="17"/>
      <c r="G198" s="64"/>
      <c r="H198" s="66">
        <f t="shared" ref="H198:H203" si="11">+ROUND(E198*F198,2)</f>
        <v>0</v>
      </c>
    </row>
    <row r="199" spans="2:8" s="59" customFormat="1" ht="105" x14ac:dyDescent="0.25">
      <c r="B199" s="60" t="s">
        <v>263</v>
      </c>
      <c r="C199" s="74" t="s">
        <v>50</v>
      </c>
      <c r="D199" s="15" t="s">
        <v>17</v>
      </c>
      <c r="E199" s="16">
        <v>5</v>
      </c>
      <c r="F199" s="17"/>
      <c r="G199" s="64"/>
      <c r="H199" s="66">
        <f t="shared" si="11"/>
        <v>0</v>
      </c>
    </row>
    <row r="200" spans="2:8" s="59" customFormat="1" ht="105" x14ac:dyDescent="0.25">
      <c r="B200" s="60" t="s">
        <v>264</v>
      </c>
      <c r="C200" s="74" t="s">
        <v>52</v>
      </c>
      <c r="D200" s="15" t="s">
        <v>12</v>
      </c>
      <c r="E200" s="16">
        <v>6</v>
      </c>
      <c r="F200" s="17"/>
      <c r="G200" s="64"/>
      <c r="H200" s="66">
        <f t="shared" si="11"/>
        <v>0</v>
      </c>
    </row>
    <row r="201" spans="2:8" s="59" customFormat="1" ht="90" x14ac:dyDescent="0.25">
      <c r="B201" s="60" t="s">
        <v>265</v>
      </c>
      <c r="C201" s="74" t="s">
        <v>48</v>
      </c>
      <c r="D201" s="15" t="s">
        <v>12</v>
      </c>
      <c r="E201" s="16">
        <v>5</v>
      </c>
      <c r="F201" s="17"/>
      <c r="G201" s="64"/>
      <c r="H201" s="66">
        <f t="shared" si="11"/>
        <v>0</v>
      </c>
    </row>
    <row r="202" spans="2:8" s="59" customFormat="1" ht="90" x14ac:dyDescent="0.25">
      <c r="B202" s="60" t="s">
        <v>266</v>
      </c>
      <c r="C202" s="74" t="s">
        <v>55</v>
      </c>
      <c r="D202" s="15" t="s">
        <v>12</v>
      </c>
      <c r="E202" s="16">
        <v>5</v>
      </c>
      <c r="F202" s="17"/>
      <c r="G202" s="64"/>
      <c r="H202" s="66">
        <f t="shared" si="11"/>
        <v>0</v>
      </c>
    </row>
    <row r="203" spans="2:8" s="59" customFormat="1" ht="90" x14ac:dyDescent="0.25">
      <c r="B203" s="60" t="s">
        <v>268</v>
      </c>
      <c r="C203" s="74" t="s">
        <v>322</v>
      </c>
      <c r="D203" s="15" t="s">
        <v>12</v>
      </c>
      <c r="E203" s="16">
        <v>40</v>
      </c>
      <c r="F203" s="17"/>
      <c r="G203" s="64"/>
      <c r="H203" s="66">
        <f t="shared" si="11"/>
        <v>0</v>
      </c>
    </row>
    <row r="204" spans="2:8" s="59" customFormat="1" x14ac:dyDescent="0.25">
      <c r="B204" s="10" t="s">
        <v>261</v>
      </c>
      <c r="C204" s="10" t="s">
        <v>57</v>
      </c>
      <c r="D204" s="15"/>
      <c r="E204" s="16"/>
      <c r="F204" s="17"/>
      <c r="G204" s="64"/>
      <c r="H204" s="11">
        <f>SUM(H205:H209)</f>
        <v>0</v>
      </c>
    </row>
    <row r="205" spans="2:8" s="59" customFormat="1" ht="60" x14ac:dyDescent="0.25">
      <c r="B205" s="60" t="s">
        <v>269</v>
      </c>
      <c r="C205" s="74" t="s">
        <v>59</v>
      </c>
      <c r="D205" s="15" t="s">
        <v>12</v>
      </c>
      <c r="E205" s="16">
        <v>6</v>
      </c>
      <c r="F205" s="17"/>
      <c r="G205" s="64"/>
      <c r="H205" s="66">
        <f>+ROUND(E205*F205,2)</f>
        <v>0</v>
      </c>
    </row>
    <row r="206" spans="2:8" s="59" customFormat="1" ht="45" x14ac:dyDescent="0.25">
      <c r="B206" s="60" t="s">
        <v>270</v>
      </c>
      <c r="C206" s="74" t="s">
        <v>61</v>
      </c>
      <c r="D206" s="15" t="s">
        <v>17</v>
      </c>
      <c r="E206" s="16">
        <v>6</v>
      </c>
      <c r="F206" s="17"/>
      <c r="G206" s="64"/>
      <c r="H206" s="66">
        <f>+ROUND(E206*F206,2)</f>
        <v>0</v>
      </c>
    </row>
    <row r="207" spans="2:8" s="59" customFormat="1" ht="60" x14ac:dyDescent="0.25">
      <c r="B207" s="60" t="s">
        <v>271</v>
      </c>
      <c r="C207" s="74" t="s">
        <v>63</v>
      </c>
      <c r="D207" s="15" t="s">
        <v>64</v>
      </c>
      <c r="E207" s="16">
        <v>3.38</v>
      </c>
      <c r="F207" s="17"/>
      <c r="G207" s="64"/>
      <c r="H207" s="66">
        <f>+ROUND(E207*F207,2)</f>
        <v>0</v>
      </c>
    </row>
    <row r="208" spans="2:8" s="59" customFormat="1" ht="45" x14ac:dyDescent="0.25">
      <c r="B208" s="60" t="s">
        <v>272</v>
      </c>
      <c r="C208" s="74" t="s">
        <v>66</v>
      </c>
      <c r="D208" s="15" t="s">
        <v>64</v>
      </c>
      <c r="E208" s="16">
        <v>7.5</v>
      </c>
      <c r="F208" s="17"/>
      <c r="G208" s="64"/>
      <c r="H208" s="66">
        <f>+ROUND(E208*F208,2)</f>
        <v>0</v>
      </c>
    </row>
    <row r="209" spans="2:8" s="59" customFormat="1" ht="45" x14ac:dyDescent="0.25">
      <c r="B209" s="60" t="s">
        <v>274</v>
      </c>
      <c r="C209" s="74" t="s">
        <v>68</v>
      </c>
      <c r="D209" s="15" t="s">
        <v>69</v>
      </c>
      <c r="E209" s="16">
        <v>112.5</v>
      </c>
      <c r="F209" s="17"/>
      <c r="G209" s="64"/>
      <c r="H209" s="66">
        <f>+ROUND(E209*F209,2)</f>
        <v>0</v>
      </c>
    </row>
    <row r="210" spans="2:8" s="59" customFormat="1" x14ac:dyDescent="0.25">
      <c r="B210" s="10" t="s">
        <v>267</v>
      </c>
      <c r="C210" s="10" t="s">
        <v>71</v>
      </c>
      <c r="D210" s="15"/>
      <c r="E210" s="16"/>
      <c r="F210" s="17"/>
      <c r="G210" s="64"/>
      <c r="H210" s="11">
        <f>SUM(H211:H215)</f>
        <v>0</v>
      </c>
    </row>
    <row r="211" spans="2:8" s="59" customFormat="1" ht="60" x14ac:dyDescent="0.25">
      <c r="B211" s="60" t="s">
        <v>275</v>
      </c>
      <c r="C211" s="74" t="s">
        <v>59</v>
      </c>
      <c r="D211" s="15" t="s">
        <v>12</v>
      </c>
      <c r="E211" s="16">
        <v>35</v>
      </c>
      <c r="F211" s="17"/>
      <c r="G211" s="64"/>
      <c r="H211" s="66">
        <f>+ROUND(E211*F211,2)</f>
        <v>0</v>
      </c>
    </row>
    <row r="212" spans="2:8" s="59" customFormat="1" ht="75" x14ac:dyDescent="0.25">
      <c r="B212" s="60" t="s">
        <v>276</v>
      </c>
      <c r="C212" s="74" t="s">
        <v>74</v>
      </c>
      <c r="D212" s="15" t="s">
        <v>17</v>
      </c>
      <c r="E212" s="16">
        <v>2</v>
      </c>
      <c r="F212" s="17"/>
      <c r="G212" s="64"/>
      <c r="H212" s="66">
        <f>+ROUND(E212*F212,2)</f>
        <v>0</v>
      </c>
    </row>
    <row r="213" spans="2:8" s="59" customFormat="1" ht="45" x14ac:dyDescent="0.25">
      <c r="B213" s="60" t="s">
        <v>277</v>
      </c>
      <c r="C213" s="74" t="s">
        <v>76</v>
      </c>
      <c r="D213" s="15" t="s">
        <v>20</v>
      </c>
      <c r="E213" s="16">
        <v>5</v>
      </c>
      <c r="F213" s="17"/>
      <c r="G213" s="64"/>
      <c r="H213" s="66">
        <f>+ROUND(E213*F213,2)</f>
        <v>0</v>
      </c>
    </row>
    <row r="214" spans="2:8" s="59" customFormat="1" ht="45" x14ac:dyDescent="0.25">
      <c r="B214" s="60" t="s">
        <v>278</v>
      </c>
      <c r="C214" s="74" t="s">
        <v>78</v>
      </c>
      <c r="D214" s="15" t="s">
        <v>20</v>
      </c>
      <c r="E214" s="16">
        <v>27</v>
      </c>
      <c r="F214" s="17"/>
      <c r="G214" s="64"/>
      <c r="H214" s="66">
        <f>+ROUND(E214*F214,2)</f>
        <v>0</v>
      </c>
    </row>
    <row r="215" spans="2:8" s="59" customFormat="1" ht="60" x14ac:dyDescent="0.25">
      <c r="B215" s="60" t="s">
        <v>279</v>
      </c>
      <c r="C215" s="74" t="s">
        <v>80</v>
      </c>
      <c r="D215" s="15" t="s">
        <v>81</v>
      </c>
      <c r="E215" s="16">
        <v>39</v>
      </c>
      <c r="F215" s="17"/>
      <c r="G215" s="64"/>
      <c r="H215" s="66">
        <f>+ROUND(E215*F215,2)</f>
        <v>0</v>
      </c>
    </row>
    <row r="216" spans="2:8" s="59" customFormat="1" x14ac:dyDescent="0.25">
      <c r="B216" s="10" t="s">
        <v>273</v>
      </c>
      <c r="C216" s="10" t="s">
        <v>83</v>
      </c>
      <c r="D216" s="15"/>
      <c r="E216" s="16"/>
      <c r="F216" s="17"/>
      <c r="G216" s="64"/>
      <c r="H216" s="11">
        <f>SUM(H217:H226)</f>
        <v>0</v>
      </c>
    </row>
    <row r="217" spans="2:8" s="59" customFormat="1" ht="135" x14ac:dyDescent="0.25">
      <c r="B217" s="60" t="s">
        <v>280</v>
      </c>
      <c r="C217" s="74" t="s">
        <v>85</v>
      </c>
      <c r="D217" s="15" t="s">
        <v>81</v>
      </c>
      <c r="E217" s="16">
        <v>39</v>
      </c>
      <c r="F217" s="17"/>
      <c r="G217" s="64"/>
      <c r="H217" s="66">
        <f t="shared" ref="H217:H226" si="12">+ROUND(E217*F217,2)</f>
        <v>0</v>
      </c>
    </row>
    <row r="218" spans="2:8" s="59" customFormat="1" ht="165" x14ac:dyDescent="0.25">
      <c r="B218" s="60" t="s">
        <v>281</v>
      </c>
      <c r="C218" s="74" t="s">
        <v>87</v>
      </c>
      <c r="D218" s="15" t="s">
        <v>81</v>
      </c>
      <c r="E218" s="16">
        <v>4</v>
      </c>
      <c r="F218" s="17"/>
      <c r="G218" s="64"/>
      <c r="H218" s="66">
        <f t="shared" si="12"/>
        <v>0</v>
      </c>
    </row>
    <row r="219" spans="2:8" s="59" customFormat="1" ht="45" x14ac:dyDescent="0.25">
      <c r="B219" s="60" t="s">
        <v>282</v>
      </c>
      <c r="C219" s="74" t="s">
        <v>89</v>
      </c>
      <c r="D219" s="15" t="s">
        <v>17</v>
      </c>
      <c r="E219" s="16">
        <v>300</v>
      </c>
      <c r="F219" s="17"/>
      <c r="G219" s="64"/>
      <c r="H219" s="66">
        <f t="shared" si="12"/>
        <v>0</v>
      </c>
    </row>
    <row r="220" spans="2:8" s="59" customFormat="1" ht="45" x14ac:dyDescent="0.25">
      <c r="B220" s="60" t="s">
        <v>284</v>
      </c>
      <c r="C220" s="74" t="s">
        <v>91</v>
      </c>
      <c r="D220" s="15" t="s">
        <v>17</v>
      </c>
      <c r="E220" s="16">
        <v>150</v>
      </c>
      <c r="F220" s="17"/>
      <c r="G220" s="64"/>
      <c r="H220" s="66">
        <f t="shared" si="12"/>
        <v>0</v>
      </c>
    </row>
    <row r="221" spans="2:8" s="59" customFormat="1" ht="45" x14ac:dyDescent="0.25">
      <c r="B221" s="60" t="s">
        <v>286</v>
      </c>
      <c r="C221" s="74" t="s">
        <v>93</v>
      </c>
      <c r="D221" s="15" t="s">
        <v>17</v>
      </c>
      <c r="E221" s="16">
        <v>60</v>
      </c>
      <c r="F221" s="17"/>
      <c r="G221" s="64"/>
      <c r="H221" s="66">
        <f t="shared" si="12"/>
        <v>0</v>
      </c>
    </row>
    <row r="222" spans="2:8" s="59" customFormat="1" ht="60" x14ac:dyDescent="0.25">
      <c r="B222" s="60" t="s">
        <v>287</v>
      </c>
      <c r="C222" s="74" t="s">
        <v>95</v>
      </c>
      <c r="D222" s="15" t="s">
        <v>20</v>
      </c>
      <c r="E222" s="16">
        <v>21</v>
      </c>
      <c r="F222" s="17"/>
      <c r="G222" s="64"/>
      <c r="H222" s="66">
        <f t="shared" si="12"/>
        <v>0</v>
      </c>
    </row>
    <row r="223" spans="2:8" s="59" customFormat="1" ht="60" x14ac:dyDescent="0.25">
      <c r="B223" s="60" t="s">
        <v>288</v>
      </c>
      <c r="C223" s="74" t="s">
        <v>97</v>
      </c>
      <c r="D223" s="15" t="s">
        <v>20</v>
      </c>
      <c r="E223" s="16">
        <v>25</v>
      </c>
      <c r="F223" s="17"/>
      <c r="G223" s="64"/>
      <c r="H223" s="66">
        <f t="shared" si="12"/>
        <v>0</v>
      </c>
    </row>
    <row r="224" spans="2:8" s="59" customFormat="1" ht="60" x14ac:dyDescent="0.25">
      <c r="B224" s="60" t="s">
        <v>289</v>
      </c>
      <c r="C224" s="74" t="s">
        <v>99</v>
      </c>
      <c r="D224" s="15" t="s">
        <v>20</v>
      </c>
      <c r="E224" s="16">
        <v>2</v>
      </c>
      <c r="F224" s="17"/>
      <c r="G224" s="64"/>
      <c r="H224" s="66">
        <f t="shared" si="12"/>
        <v>0</v>
      </c>
    </row>
    <row r="225" spans="2:8" s="59" customFormat="1" ht="60" x14ac:dyDescent="0.25">
      <c r="B225" s="60" t="s">
        <v>290</v>
      </c>
      <c r="C225" s="74" t="s">
        <v>101</v>
      </c>
      <c r="D225" s="15" t="s">
        <v>20</v>
      </c>
      <c r="E225" s="16">
        <v>25</v>
      </c>
      <c r="F225" s="17"/>
      <c r="G225" s="64"/>
      <c r="H225" s="66">
        <f t="shared" si="12"/>
        <v>0</v>
      </c>
    </row>
    <row r="226" spans="2:8" s="59" customFormat="1" ht="45" x14ac:dyDescent="0.25">
      <c r="B226" s="60" t="s">
        <v>291</v>
      </c>
      <c r="C226" s="74" t="s">
        <v>103</v>
      </c>
      <c r="D226" s="15" t="s">
        <v>20</v>
      </c>
      <c r="E226" s="16">
        <v>4</v>
      </c>
      <c r="F226" s="17"/>
      <c r="G226" s="64"/>
      <c r="H226" s="66">
        <f t="shared" si="12"/>
        <v>0</v>
      </c>
    </row>
    <row r="227" spans="2:8" s="59" customFormat="1" x14ac:dyDescent="0.25">
      <c r="B227" s="10" t="s">
        <v>285</v>
      </c>
      <c r="C227" s="10" t="s">
        <v>105</v>
      </c>
      <c r="D227" s="15"/>
      <c r="E227" s="16"/>
      <c r="F227" s="17"/>
      <c r="G227" s="64"/>
      <c r="H227" s="11">
        <f>SUM(H228:H244)</f>
        <v>0</v>
      </c>
    </row>
    <row r="228" spans="2:8" s="59" customFormat="1" ht="90" x14ac:dyDescent="0.25">
      <c r="B228" s="60" t="s">
        <v>292</v>
      </c>
      <c r="C228" s="74" t="s">
        <v>109</v>
      </c>
      <c r="D228" s="15" t="s">
        <v>20</v>
      </c>
      <c r="E228" s="16">
        <v>4</v>
      </c>
      <c r="F228" s="17"/>
      <c r="G228" s="64"/>
      <c r="H228" s="66">
        <f t="shared" ref="H228:H244" si="13">+ROUND(E228*F228,2)</f>
        <v>0</v>
      </c>
    </row>
    <row r="229" spans="2:8" s="59" customFormat="1" ht="90" x14ac:dyDescent="0.25">
      <c r="B229" s="60" t="s">
        <v>293</v>
      </c>
      <c r="C229" s="74" t="s">
        <v>111</v>
      </c>
      <c r="D229" s="15" t="s">
        <v>20</v>
      </c>
      <c r="E229" s="16">
        <v>2</v>
      </c>
      <c r="F229" s="17"/>
      <c r="G229" s="64"/>
      <c r="H229" s="66">
        <f t="shared" si="13"/>
        <v>0</v>
      </c>
    </row>
    <row r="230" spans="2:8" s="59" customFormat="1" ht="45" x14ac:dyDescent="0.25">
      <c r="B230" s="60" t="s">
        <v>294</v>
      </c>
      <c r="C230" s="74" t="s">
        <v>113</v>
      </c>
      <c r="D230" s="15" t="s">
        <v>20</v>
      </c>
      <c r="E230" s="16">
        <v>4</v>
      </c>
      <c r="F230" s="17"/>
      <c r="G230" s="64"/>
      <c r="H230" s="66">
        <f t="shared" si="13"/>
        <v>0</v>
      </c>
    </row>
    <row r="231" spans="2:8" s="59" customFormat="1" ht="45" x14ac:dyDescent="0.25">
      <c r="B231" s="60" t="s">
        <v>295</v>
      </c>
      <c r="C231" s="74" t="s">
        <v>115</v>
      </c>
      <c r="D231" s="15" t="s">
        <v>20</v>
      </c>
      <c r="E231" s="16">
        <v>4</v>
      </c>
      <c r="F231" s="17"/>
      <c r="G231" s="64"/>
      <c r="H231" s="66">
        <f t="shared" si="13"/>
        <v>0</v>
      </c>
    </row>
    <row r="232" spans="2:8" s="59" customFormat="1" ht="45" x14ac:dyDescent="0.25">
      <c r="B232" s="60" t="s">
        <v>296</v>
      </c>
      <c r="C232" s="74" t="s">
        <v>117</v>
      </c>
      <c r="D232" s="15" t="s">
        <v>20</v>
      </c>
      <c r="E232" s="16">
        <v>11</v>
      </c>
      <c r="F232" s="17"/>
      <c r="G232" s="64"/>
      <c r="H232" s="66">
        <f t="shared" si="13"/>
        <v>0</v>
      </c>
    </row>
    <row r="233" spans="2:8" s="59" customFormat="1" ht="45" x14ac:dyDescent="0.25">
      <c r="B233" s="60" t="s">
        <v>297</v>
      </c>
      <c r="C233" s="74" t="s">
        <v>119</v>
      </c>
      <c r="D233" s="15" t="s">
        <v>20</v>
      </c>
      <c r="E233" s="16">
        <v>11</v>
      </c>
      <c r="F233" s="17"/>
      <c r="G233" s="64"/>
      <c r="H233" s="66">
        <f t="shared" si="13"/>
        <v>0</v>
      </c>
    </row>
    <row r="234" spans="2:8" s="59" customFormat="1" ht="45" x14ac:dyDescent="0.25">
      <c r="B234" s="60" t="s">
        <v>298</v>
      </c>
      <c r="C234" s="74" t="s">
        <v>121</v>
      </c>
      <c r="D234" s="15" t="s">
        <v>20</v>
      </c>
      <c r="E234" s="16">
        <v>2</v>
      </c>
      <c r="F234" s="17"/>
      <c r="G234" s="64"/>
      <c r="H234" s="66">
        <f t="shared" si="13"/>
        <v>0</v>
      </c>
    </row>
    <row r="235" spans="2:8" s="59" customFormat="1" ht="60" x14ac:dyDescent="0.25">
      <c r="B235" s="60" t="s">
        <v>299</v>
      </c>
      <c r="C235" s="74" t="s">
        <v>123</v>
      </c>
      <c r="D235" s="15" t="s">
        <v>20</v>
      </c>
      <c r="E235" s="16">
        <v>2</v>
      </c>
      <c r="F235" s="17"/>
      <c r="G235" s="64"/>
      <c r="H235" s="66">
        <f t="shared" si="13"/>
        <v>0</v>
      </c>
    </row>
    <row r="236" spans="2:8" s="59" customFormat="1" ht="60" x14ac:dyDescent="0.25">
      <c r="B236" s="60" t="s">
        <v>300</v>
      </c>
      <c r="C236" s="74" t="s">
        <v>125</v>
      </c>
      <c r="D236" s="15" t="s">
        <v>20</v>
      </c>
      <c r="E236" s="16">
        <v>3</v>
      </c>
      <c r="F236" s="17"/>
      <c r="G236" s="64"/>
      <c r="H236" s="66">
        <f t="shared" si="13"/>
        <v>0</v>
      </c>
    </row>
    <row r="237" spans="2:8" s="59" customFormat="1" ht="60" x14ac:dyDescent="0.25">
      <c r="B237" s="60" t="s">
        <v>302</v>
      </c>
      <c r="C237" s="74" t="s">
        <v>127</v>
      </c>
      <c r="D237" s="15" t="s">
        <v>20</v>
      </c>
      <c r="E237" s="16">
        <v>11</v>
      </c>
      <c r="F237" s="17"/>
      <c r="G237" s="64"/>
      <c r="H237" s="66">
        <f t="shared" si="13"/>
        <v>0</v>
      </c>
    </row>
    <row r="238" spans="2:8" s="59" customFormat="1" ht="60" x14ac:dyDescent="0.25">
      <c r="B238" s="60" t="s">
        <v>303</v>
      </c>
      <c r="C238" s="74" t="s">
        <v>129</v>
      </c>
      <c r="D238" s="15" t="s">
        <v>20</v>
      </c>
      <c r="E238" s="16">
        <v>8</v>
      </c>
      <c r="F238" s="17"/>
      <c r="G238" s="64"/>
      <c r="H238" s="66">
        <f t="shared" si="13"/>
        <v>0</v>
      </c>
    </row>
    <row r="239" spans="2:8" s="59" customFormat="1" ht="30" x14ac:dyDescent="0.25">
      <c r="B239" s="60" t="s">
        <v>304</v>
      </c>
      <c r="C239" s="74" t="s">
        <v>131</v>
      </c>
      <c r="D239" s="15" t="s">
        <v>20</v>
      </c>
      <c r="E239" s="16">
        <v>4</v>
      </c>
      <c r="F239" s="17"/>
      <c r="G239" s="64"/>
      <c r="H239" s="66">
        <f t="shared" si="13"/>
        <v>0</v>
      </c>
    </row>
    <row r="240" spans="2:8" s="59" customFormat="1" ht="45" x14ac:dyDescent="0.25">
      <c r="B240" s="60" t="s">
        <v>305</v>
      </c>
      <c r="C240" s="74" t="s">
        <v>133</v>
      </c>
      <c r="D240" s="15" t="s">
        <v>20</v>
      </c>
      <c r="E240" s="16">
        <v>4</v>
      </c>
      <c r="F240" s="17"/>
      <c r="G240" s="64"/>
      <c r="H240" s="66">
        <f t="shared" si="13"/>
        <v>0</v>
      </c>
    </row>
    <row r="241" spans="2:9" s="59" customFormat="1" ht="45" x14ac:dyDescent="0.25">
      <c r="B241" s="60" t="s">
        <v>306</v>
      </c>
      <c r="C241" s="74" t="s">
        <v>135</v>
      </c>
      <c r="D241" s="15" t="s">
        <v>20</v>
      </c>
      <c r="E241" s="16">
        <v>2</v>
      </c>
      <c r="F241" s="17"/>
      <c r="G241" s="64"/>
      <c r="H241" s="66">
        <f t="shared" si="13"/>
        <v>0</v>
      </c>
    </row>
    <row r="242" spans="2:9" s="59" customFormat="1" ht="45" x14ac:dyDescent="0.25">
      <c r="B242" s="60" t="s">
        <v>307</v>
      </c>
      <c r="C242" s="74" t="s">
        <v>137</v>
      </c>
      <c r="D242" s="15" t="s">
        <v>81</v>
      </c>
      <c r="E242" s="16">
        <v>2</v>
      </c>
      <c r="F242" s="17"/>
      <c r="G242" s="64"/>
      <c r="H242" s="66">
        <f t="shared" si="13"/>
        <v>0</v>
      </c>
    </row>
    <row r="243" spans="2:9" s="59" customFormat="1" ht="90" x14ac:dyDescent="0.25">
      <c r="B243" s="60" t="s">
        <v>309</v>
      </c>
      <c r="C243" s="74" t="s">
        <v>320</v>
      </c>
      <c r="D243" s="15" t="s">
        <v>20</v>
      </c>
      <c r="E243" s="16">
        <v>1</v>
      </c>
      <c r="F243" s="17"/>
      <c r="G243" s="64"/>
      <c r="H243" s="66">
        <f t="shared" si="13"/>
        <v>0</v>
      </c>
    </row>
    <row r="244" spans="2:9" s="59" customFormat="1" ht="315" x14ac:dyDescent="0.25">
      <c r="B244" s="60" t="s">
        <v>310</v>
      </c>
      <c r="C244" s="74" t="s">
        <v>361</v>
      </c>
      <c r="D244" s="15" t="s">
        <v>20</v>
      </c>
      <c r="E244" s="16">
        <v>1</v>
      </c>
      <c r="F244" s="17"/>
      <c r="G244" s="64"/>
      <c r="H244" s="66">
        <f t="shared" si="13"/>
        <v>0</v>
      </c>
    </row>
    <row r="245" spans="2:9" s="59" customFormat="1" x14ac:dyDescent="0.25">
      <c r="B245" s="10" t="s">
        <v>301</v>
      </c>
      <c r="C245" s="10" t="s">
        <v>139</v>
      </c>
      <c r="D245" s="15"/>
      <c r="E245" s="16"/>
      <c r="F245" s="17"/>
      <c r="G245" s="64"/>
      <c r="H245" s="11">
        <f>SUM(H246:H249)</f>
        <v>0</v>
      </c>
    </row>
    <row r="246" spans="2:9" s="59" customFormat="1" ht="90" x14ac:dyDescent="0.25">
      <c r="B246" s="60" t="s">
        <v>311</v>
      </c>
      <c r="C246" s="74" t="s">
        <v>141</v>
      </c>
      <c r="D246" s="15" t="s">
        <v>17</v>
      </c>
      <c r="E246" s="16">
        <v>15</v>
      </c>
      <c r="F246" s="17"/>
      <c r="G246" s="64"/>
      <c r="H246" s="66">
        <f>+ROUND(E246*F246,2)</f>
        <v>0</v>
      </c>
    </row>
    <row r="247" spans="2:9" s="59" customFormat="1" ht="30" x14ac:dyDescent="0.25">
      <c r="B247" s="60" t="s">
        <v>324</v>
      </c>
      <c r="C247" s="74" t="s">
        <v>143</v>
      </c>
      <c r="D247" s="15" t="s">
        <v>12</v>
      </c>
      <c r="E247" s="16">
        <v>380</v>
      </c>
      <c r="F247" s="17"/>
      <c r="G247" s="64"/>
      <c r="H247" s="66">
        <f>+ROUND(E247*F247,2)</f>
        <v>0</v>
      </c>
    </row>
    <row r="248" spans="2:9" s="59" customFormat="1" ht="60" x14ac:dyDescent="0.25">
      <c r="B248" s="60" t="s">
        <v>325</v>
      </c>
      <c r="C248" s="74" t="s">
        <v>145</v>
      </c>
      <c r="D248" s="15" t="s">
        <v>12</v>
      </c>
      <c r="E248" s="16">
        <v>380</v>
      </c>
      <c r="F248" s="17"/>
      <c r="G248" s="64"/>
      <c r="H248" s="66">
        <f>+ROUND(E248*F248,2)</f>
        <v>0</v>
      </c>
    </row>
    <row r="249" spans="2:9" s="59" customFormat="1" ht="165" x14ac:dyDescent="0.25">
      <c r="B249" s="60" t="s">
        <v>326</v>
      </c>
      <c r="C249" s="74" t="s">
        <v>147</v>
      </c>
      <c r="D249" s="15" t="s">
        <v>12</v>
      </c>
      <c r="E249" s="16">
        <v>315</v>
      </c>
      <c r="F249" s="17"/>
      <c r="G249" s="64"/>
      <c r="H249" s="66">
        <f>+ROUND(E249*F249,2)</f>
        <v>0</v>
      </c>
    </row>
    <row r="250" spans="2:9" s="59" customFormat="1" x14ac:dyDescent="0.25">
      <c r="B250" s="10" t="s">
        <v>323</v>
      </c>
      <c r="C250" s="10" t="s">
        <v>149</v>
      </c>
      <c r="D250" s="15"/>
      <c r="E250" s="16"/>
      <c r="F250" s="17"/>
      <c r="G250" s="64"/>
      <c r="H250" s="11">
        <f>SUM(H251)</f>
        <v>0</v>
      </c>
    </row>
    <row r="251" spans="2:9" s="59" customFormat="1" ht="30" x14ac:dyDescent="0.25">
      <c r="B251" s="60" t="s">
        <v>327</v>
      </c>
      <c r="C251" s="74" t="s">
        <v>151</v>
      </c>
      <c r="D251" s="15" t="s">
        <v>12</v>
      </c>
      <c r="E251" s="16">
        <v>950</v>
      </c>
      <c r="F251" s="17"/>
      <c r="G251" s="64"/>
      <c r="H251" s="66">
        <f>+ROUND(E251*F251,2)</f>
        <v>0</v>
      </c>
    </row>
    <row r="252" spans="2:9" s="3" customFormat="1" x14ac:dyDescent="0.25">
      <c r="B252" s="8"/>
      <c r="C252" s="12"/>
      <c r="D252" s="15"/>
      <c r="E252" s="16"/>
      <c r="F252" s="17"/>
      <c r="G252" s="18"/>
      <c r="H252" s="9"/>
      <c r="I252" s="19"/>
    </row>
    <row r="253" spans="2:9" s="3" customFormat="1" x14ac:dyDescent="0.25">
      <c r="B253" s="8"/>
      <c r="C253" s="12"/>
      <c r="D253" s="15"/>
      <c r="E253" s="16"/>
      <c r="F253" s="17"/>
      <c r="G253" s="18"/>
      <c r="H253" s="9"/>
      <c r="I253" s="19"/>
    </row>
    <row r="254" spans="2:9" s="3" customFormat="1" x14ac:dyDescent="0.25">
      <c r="B254" s="20"/>
      <c r="C254" s="21" t="s">
        <v>312</v>
      </c>
      <c r="D254" s="20"/>
      <c r="E254" s="22"/>
      <c r="F254" s="20"/>
      <c r="G254" s="20"/>
      <c r="H254" s="20"/>
      <c r="I254" s="23"/>
    </row>
    <row r="255" spans="2:9" s="3" customFormat="1" x14ac:dyDescent="0.25">
      <c r="E255" s="24"/>
      <c r="I255" s="23"/>
    </row>
    <row r="256" spans="2:9" s="3" customFormat="1" ht="74.25" customHeight="1" x14ac:dyDescent="0.25">
      <c r="B256" s="25"/>
      <c r="C256" s="26" t="str">
        <f>C8</f>
        <v>Rehabilitación del Centro de Salud Santa Margarita, CLUES JCSSA007322, en el municipio de Zapopan, Jalisco; rehabilitación del Centro de Salud Constitución, CLUES JCSSA007334, en el minicipio de Zapopan, Jalisco y rehalitación del Centro de Salud Benito Juárez, CLUES JCSSA007206, en el municipio de Zapopan, Jalisco.</v>
      </c>
      <c r="D256" s="27"/>
      <c r="E256" s="28"/>
      <c r="F256" s="29"/>
      <c r="G256" s="29"/>
      <c r="H256" s="30"/>
      <c r="I256" s="23"/>
    </row>
    <row r="257" spans="2:9" s="3" customFormat="1" ht="27.75" customHeight="1" x14ac:dyDescent="0.25">
      <c r="B257" s="67" t="s">
        <v>7</v>
      </c>
      <c r="C257" s="68" t="str">
        <f>+VLOOKUP(B257,$B$19:$H$177,2,0)</f>
        <v>Rehabilitación del Centro de Salud Santa Margarita, CLUES JCSSA007322, en el municipio de Zapopan, Jalisco</v>
      </c>
      <c r="D257" s="69"/>
      <c r="E257" s="70"/>
      <c r="F257" s="71"/>
      <c r="G257" s="72"/>
      <c r="H257" s="73">
        <f>+VLOOKUP(B257,$B$19:$H$177,7,0)</f>
        <v>0</v>
      </c>
      <c r="I257" s="23"/>
    </row>
    <row r="258" spans="2:9" s="3" customFormat="1" x14ac:dyDescent="0.25">
      <c r="B258" s="34" t="s">
        <v>8</v>
      </c>
      <c r="C258" s="35" t="str">
        <f>+VLOOKUP(B258,$B$19:$H$250,2,0)</f>
        <v>PUERTAS Y VENTANAS</v>
      </c>
      <c r="D258" s="31"/>
      <c r="E258" s="36"/>
      <c r="F258" s="32"/>
      <c r="G258" s="33"/>
      <c r="H258" s="37">
        <f>+VLOOKUP(B258,$B$19:$H$250,7,0)</f>
        <v>0</v>
      </c>
      <c r="I258" s="23"/>
    </row>
    <row r="259" spans="2:9" s="3" customFormat="1" x14ac:dyDescent="0.25">
      <c r="B259" s="75" t="s">
        <v>367</v>
      </c>
      <c r="C259" s="76" t="str">
        <f t="shared" ref="C259:C297" si="14">+VLOOKUP(B259,$B$19:$H$250,2,0)</f>
        <v>DESMANTELAMIENTO</v>
      </c>
      <c r="D259" s="77"/>
      <c r="E259" s="78"/>
      <c r="F259" s="79"/>
      <c r="G259" s="80"/>
      <c r="H259" s="81">
        <f t="shared" ref="H259:H297" si="15">+VLOOKUP(B259,$B$19:$H$250,7,0)</f>
        <v>0</v>
      </c>
      <c r="I259" s="23"/>
    </row>
    <row r="260" spans="2:9" s="3" customFormat="1" x14ac:dyDescent="0.25">
      <c r="B260" s="75" t="s">
        <v>368</v>
      </c>
      <c r="C260" s="76" t="str">
        <f t="shared" si="14"/>
        <v>PUERTA Y VENTANA</v>
      </c>
      <c r="D260" s="77"/>
      <c r="E260" s="78"/>
      <c r="F260" s="79"/>
      <c r="G260" s="80"/>
      <c r="H260" s="81">
        <f t="shared" si="15"/>
        <v>0</v>
      </c>
      <c r="I260" s="23"/>
    </row>
    <row r="261" spans="2:9" s="3" customFormat="1" x14ac:dyDescent="0.25">
      <c r="B261" s="34" t="s">
        <v>35</v>
      </c>
      <c r="C261" s="35" t="str">
        <f t="shared" si="14"/>
        <v>PINTURA</v>
      </c>
      <c r="D261" s="31"/>
      <c r="E261" s="36"/>
      <c r="F261" s="32"/>
      <c r="G261" s="33"/>
      <c r="H261" s="37">
        <f t="shared" si="15"/>
        <v>0</v>
      </c>
      <c r="I261" s="23"/>
    </row>
    <row r="262" spans="2:9" s="3" customFormat="1" x14ac:dyDescent="0.25">
      <c r="B262" s="34" t="s">
        <v>45</v>
      </c>
      <c r="C262" s="35" t="str">
        <f t="shared" si="14"/>
        <v>PISOS</v>
      </c>
      <c r="D262" s="31"/>
      <c r="E262" s="36"/>
      <c r="F262" s="32"/>
      <c r="G262" s="33"/>
      <c r="H262" s="37">
        <f t="shared" si="15"/>
        <v>0</v>
      </c>
      <c r="I262" s="23"/>
    </row>
    <row r="263" spans="2:9" s="3" customFormat="1" x14ac:dyDescent="0.25">
      <c r="B263" s="34" t="s">
        <v>56</v>
      </c>
      <c r="C263" s="35" t="str">
        <f t="shared" si="14"/>
        <v>INSTALACION HIDRO-SANITARIA</v>
      </c>
      <c r="D263" s="31"/>
      <c r="E263" s="36"/>
      <c r="F263" s="32"/>
      <c r="G263" s="33"/>
      <c r="H263" s="37">
        <f t="shared" si="15"/>
        <v>0</v>
      </c>
      <c r="I263" s="23"/>
    </row>
    <row r="264" spans="2:9" s="3" customFormat="1" x14ac:dyDescent="0.25">
      <c r="B264" s="75" t="s">
        <v>369</v>
      </c>
      <c r="C264" s="76" t="str">
        <f t="shared" si="14"/>
        <v>DEMOLICION</v>
      </c>
      <c r="D264" s="77"/>
      <c r="E264" s="78"/>
      <c r="F264" s="79"/>
      <c r="G264" s="80"/>
      <c r="H264" s="81">
        <f t="shared" si="15"/>
        <v>0</v>
      </c>
      <c r="I264" s="23"/>
    </row>
    <row r="265" spans="2:9" s="3" customFormat="1" x14ac:dyDescent="0.25">
      <c r="B265" s="34" t="s">
        <v>70</v>
      </c>
      <c r="C265" s="35" t="str">
        <f t="shared" si="14"/>
        <v>BAÑOS</v>
      </c>
      <c r="D265" s="31"/>
      <c r="E265" s="36"/>
      <c r="F265" s="32"/>
      <c r="G265" s="33"/>
      <c r="H265" s="37">
        <f t="shared" si="15"/>
        <v>0</v>
      </c>
      <c r="I265" s="23"/>
    </row>
    <row r="266" spans="2:9" s="3" customFormat="1" x14ac:dyDescent="0.25">
      <c r="B266" s="75" t="s">
        <v>370</v>
      </c>
      <c r="C266" s="76" t="str">
        <f t="shared" si="14"/>
        <v>DEMOLICION</v>
      </c>
      <c r="D266" s="77"/>
      <c r="E266" s="78"/>
      <c r="F266" s="79"/>
      <c r="G266" s="80"/>
      <c r="H266" s="81">
        <f t="shared" si="15"/>
        <v>0</v>
      </c>
      <c r="I266" s="23"/>
    </row>
    <row r="267" spans="2:9" s="3" customFormat="1" x14ac:dyDescent="0.25">
      <c r="B267" s="75" t="s">
        <v>371</v>
      </c>
      <c r="C267" s="76" t="str">
        <f t="shared" si="14"/>
        <v>DESMANTELAMIENTO</v>
      </c>
      <c r="D267" s="77"/>
      <c r="E267" s="78"/>
      <c r="F267" s="79"/>
      <c r="G267" s="80"/>
      <c r="H267" s="81">
        <f t="shared" si="15"/>
        <v>0</v>
      </c>
      <c r="I267" s="23"/>
    </row>
    <row r="268" spans="2:9" s="3" customFormat="1" x14ac:dyDescent="0.25">
      <c r="B268" s="34" t="s">
        <v>82</v>
      </c>
      <c r="C268" s="35" t="str">
        <f t="shared" si="14"/>
        <v>INSTALACION ELECTRICA</v>
      </c>
      <c r="D268" s="31"/>
      <c r="E268" s="36"/>
      <c r="F268" s="32"/>
      <c r="G268" s="33"/>
      <c r="H268" s="37">
        <f t="shared" si="15"/>
        <v>0</v>
      </c>
      <c r="I268" s="23"/>
    </row>
    <row r="269" spans="2:9" s="3" customFormat="1" x14ac:dyDescent="0.25">
      <c r="B269" s="34" t="s">
        <v>104</v>
      </c>
      <c r="C269" s="35" t="str">
        <f t="shared" si="14"/>
        <v>MUEBLES DE BAÑO, ACCESORIOS Y EQUIPO</v>
      </c>
      <c r="D269" s="31"/>
      <c r="E269" s="36"/>
      <c r="F269" s="32"/>
      <c r="G269" s="33"/>
      <c r="H269" s="37">
        <f t="shared" si="15"/>
        <v>0</v>
      </c>
      <c r="I269" s="23"/>
    </row>
    <row r="270" spans="2:9" s="3" customFormat="1" x14ac:dyDescent="0.25">
      <c r="B270" s="34" t="s">
        <v>138</v>
      </c>
      <c r="C270" s="35" t="str">
        <f t="shared" si="14"/>
        <v>AZOTEA</v>
      </c>
      <c r="D270" s="31"/>
      <c r="E270" s="36"/>
      <c r="F270" s="32"/>
      <c r="G270" s="33"/>
      <c r="H270" s="37">
        <f t="shared" si="15"/>
        <v>0</v>
      </c>
      <c r="I270" s="23"/>
    </row>
    <row r="271" spans="2:9" s="3" customFormat="1" x14ac:dyDescent="0.25">
      <c r="B271" s="75" t="s">
        <v>372</v>
      </c>
      <c r="C271" s="76" t="str">
        <f t="shared" si="14"/>
        <v>ALBAÑILERIA</v>
      </c>
      <c r="D271" s="77"/>
      <c r="E271" s="78"/>
      <c r="F271" s="79"/>
      <c r="G271" s="80"/>
      <c r="H271" s="81">
        <f t="shared" si="15"/>
        <v>0</v>
      </c>
      <c r="I271" s="23"/>
    </row>
    <row r="272" spans="2:9" s="3" customFormat="1" x14ac:dyDescent="0.25">
      <c r="B272" s="75" t="s">
        <v>373</v>
      </c>
      <c r="C272" s="76" t="str">
        <f t="shared" si="14"/>
        <v>IMPERMEABILIZANTE</v>
      </c>
      <c r="D272" s="77"/>
      <c r="E272" s="78"/>
      <c r="F272" s="79"/>
      <c r="G272" s="80"/>
      <c r="H272" s="81">
        <f t="shared" si="15"/>
        <v>0</v>
      </c>
      <c r="I272" s="23"/>
    </row>
    <row r="273" spans="2:9" s="3" customFormat="1" x14ac:dyDescent="0.25">
      <c r="B273" s="34" t="s">
        <v>148</v>
      </c>
      <c r="C273" s="35" t="str">
        <f t="shared" si="14"/>
        <v>LIMPIEZA</v>
      </c>
      <c r="D273" s="31"/>
      <c r="E273" s="36"/>
      <c r="F273" s="32"/>
      <c r="G273" s="33"/>
      <c r="H273" s="37">
        <f t="shared" si="15"/>
        <v>0</v>
      </c>
      <c r="I273" s="23"/>
    </row>
    <row r="274" spans="2:9" s="3" customFormat="1" ht="25.5" x14ac:dyDescent="0.25">
      <c r="B274" s="67" t="s">
        <v>152</v>
      </c>
      <c r="C274" s="68" t="str">
        <f>+VLOOKUP(B274,$B$19:$H$250,2,0)</f>
        <v xml:space="preserve">Rehabilitación del Centro de Salud Constitución, CLUES JCSSA007334, en el minicipio de Zapopan, Jalisco </v>
      </c>
      <c r="D274" s="69"/>
      <c r="E274" s="70"/>
      <c r="F274" s="71"/>
      <c r="G274" s="72"/>
      <c r="H274" s="73">
        <f>+VLOOKUP(B274,$B$19:$H$177,7,0)</f>
        <v>0</v>
      </c>
      <c r="I274" s="23"/>
    </row>
    <row r="275" spans="2:9" s="3" customFormat="1" x14ac:dyDescent="0.25">
      <c r="B275" s="34" t="s">
        <v>153</v>
      </c>
      <c r="C275" s="35" t="str">
        <f t="shared" si="14"/>
        <v>PUERTAS Y VENTANAS</v>
      </c>
      <c r="D275" s="31"/>
      <c r="E275" s="36"/>
      <c r="F275" s="32"/>
      <c r="G275" s="33"/>
      <c r="H275" s="37">
        <f t="shared" si="15"/>
        <v>0</v>
      </c>
      <c r="I275" s="23"/>
    </row>
    <row r="276" spans="2:9" s="3" customFormat="1" x14ac:dyDescent="0.25">
      <c r="B276" s="75" t="s">
        <v>154</v>
      </c>
      <c r="C276" s="76" t="str">
        <f t="shared" si="14"/>
        <v>DESMANTELAMIENTO</v>
      </c>
      <c r="D276" s="77"/>
      <c r="E276" s="78"/>
      <c r="F276" s="79"/>
      <c r="G276" s="80"/>
      <c r="H276" s="81">
        <f t="shared" si="15"/>
        <v>0</v>
      </c>
      <c r="I276" s="23"/>
    </row>
    <row r="277" spans="2:9" s="3" customFormat="1" x14ac:dyDescent="0.25">
      <c r="B277" s="75" t="s">
        <v>158</v>
      </c>
      <c r="C277" s="76" t="str">
        <f t="shared" si="14"/>
        <v>PUERTA Y VENTANA</v>
      </c>
      <c r="D277" s="77"/>
      <c r="E277" s="78"/>
      <c r="F277" s="79"/>
      <c r="G277" s="80"/>
      <c r="H277" s="81">
        <f t="shared" si="15"/>
        <v>0</v>
      </c>
      <c r="I277" s="23"/>
    </row>
    <row r="278" spans="2:9" s="3" customFormat="1" x14ac:dyDescent="0.25">
      <c r="B278" s="34" t="s">
        <v>170</v>
      </c>
      <c r="C278" s="35" t="str">
        <f t="shared" si="14"/>
        <v>PINTURA</v>
      </c>
      <c r="D278" s="31"/>
      <c r="E278" s="36"/>
      <c r="F278" s="32"/>
      <c r="G278" s="33"/>
      <c r="H278" s="37">
        <f t="shared" si="15"/>
        <v>0</v>
      </c>
      <c r="I278" s="23"/>
    </row>
    <row r="279" spans="2:9" s="3" customFormat="1" x14ac:dyDescent="0.25">
      <c r="B279" s="34" t="s">
        <v>174</v>
      </c>
      <c r="C279" s="35" t="str">
        <f t="shared" si="14"/>
        <v>PISOS</v>
      </c>
      <c r="D279" s="31"/>
      <c r="E279" s="36"/>
      <c r="F279" s="32"/>
      <c r="G279" s="33"/>
      <c r="H279" s="37">
        <f t="shared" si="15"/>
        <v>0</v>
      </c>
      <c r="I279" s="23"/>
    </row>
    <row r="280" spans="2:9" s="3" customFormat="1" x14ac:dyDescent="0.25">
      <c r="B280" s="34" t="s">
        <v>181</v>
      </c>
      <c r="C280" s="35" t="str">
        <f t="shared" si="14"/>
        <v>INSTALACION HIDRO-SANITARIA</v>
      </c>
      <c r="D280" s="31"/>
      <c r="E280" s="36"/>
      <c r="F280" s="32"/>
      <c r="G280" s="33"/>
      <c r="H280" s="37">
        <f t="shared" si="15"/>
        <v>0</v>
      </c>
      <c r="I280" s="23"/>
    </row>
    <row r="281" spans="2:9" s="3" customFormat="1" x14ac:dyDescent="0.25">
      <c r="B281" s="75" t="s">
        <v>182</v>
      </c>
      <c r="C281" s="76" t="str">
        <f t="shared" si="14"/>
        <v>DEMOLICION</v>
      </c>
      <c r="D281" s="77"/>
      <c r="E281" s="78"/>
      <c r="F281" s="79"/>
      <c r="G281" s="80"/>
      <c r="H281" s="81">
        <f t="shared" si="15"/>
        <v>0</v>
      </c>
      <c r="I281" s="23"/>
    </row>
    <row r="282" spans="2:9" s="3" customFormat="1" x14ac:dyDescent="0.25">
      <c r="B282" s="34" t="s">
        <v>189</v>
      </c>
      <c r="C282" s="35" t="str">
        <f t="shared" si="14"/>
        <v>BAÑOS</v>
      </c>
      <c r="D282" s="31"/>
      <c r="E282" s="36"/>
      <c r="F282" s="32"/>
      <c r="G282" s="33"/>
      <c r="H282" s="37">
        <f t="shared" si="15"/>
        <v>0</v>
      </c>
      <c r="I282" s="23"/>
    </row>
    <row r="283" spans="2:9" s="3" customFormat="1" x14ac:dyDescent="0.25">
      <c r="B283" s="75" t="s">
        <v>190</v>
      </c>
      <c r="C283" s="76" t="str">
        <f t="shared" si="14"/>
        <v>DEMOLICION</v>
      </c>
      <c r="D283" s="77"/>
      <c r="E283" s="78"/>
      <c r="F283" s="79"/>
      <c r="G283" s="80"/>
      <c r="H283" s="81">
        <f t="shared" si="15"/>
        <v>0</v>
      </c>
      <c r="I283" s="23"/>
    </row>
    <row r="284" spans="2:9" s="3" customFormat="1" x14ac:dyDescent="0.25">
      <c r="B284" s="34" t="s">
        <v>196</v>
      </c>
      <c r="C284" s="35" t="str">
        <f t="shared" si="14"/>
        <v>INSTALACION ELECTRICA</v>
      </c>
      <c r="D284" s="31"/>
      <c r="E284" s="36"/>
      <c r="F284" s="32"/>
      <c r="G284" s="33"/>
      <c r="H284" s="37">
        <f t="shared" si="15"/>
        <v>0</v>
      </c>
      <c r="I284" s="23"/>
    </row>
    <row r="285" spans="2:9" s="3" customFormat="1" x14ac:dyDescent="0.25">
      <c r="B285" s="34" t="s">
        <v>207</v>
      </c>
      <c r="C285" s="35" t="str">
        <f t="shared" si="14"/>
        <v>MUEBLES DE BAÑO, ACCESORIOS Y EQUIPO</v>
      </c>
      <c r="D285" s="31"/>
      <c r="E285" s="36"/>
      <c r="F285" s="32"/>
      <c r="G285" s="33"/>
      <c r="H285" s="37">
        <f t="shared" si="15"/>
        <v>0</v>
      </c>
      <c r="I285" s="23"/>
    </row>
    <row r="286" spans="2:9" s="3" customFormat="1" x14ac:dyDescent="0.25">
      <c r="B286" s="34" t="s">
        <v>222</v>
      </c>
      <c r="C286" s="35" t="str">
        <f t="shared" si="14"/>
        <v>AZOTEA</v>
      </c>
      <c r="D286" s="31"/>
      <c r="E286" s="36"/>
      <c r="F286" s="32"/>
      <c r="G286" s="33"/>
      <c r="H286" s="37">
        <f t="shared" si="15"/>
        <v>0</v>
      </c>
      <c r="I286" s="23"/>
    </row>
    <row r="287" spans="2:9" s="3" customFormat="1" x14ac:dyDescent="0.25">
      <c r="B287" s="34" t="s">
        <v>233</v>
      </c>
      <c r="C287" s="35" t="str">
        <f t="shared" si="14"/>
        <v>LIMPIEZA</v>
      </c>
      <c r="D287" s="31"/>
      <c r="E287" s="36"/>
      <c r="F287" s="32"/>
      <c r="G287" s="33"/>
      <c r="H287" s="37">
        <f t="shared" si="15"/>
        <v>0</v>
      </c>
      <c r="I287" s="23"/>
    </row>
    <row r="288" spans="2:9" s="3" customFormat="1" ht="25.5" x14ac:dyDescent="0.25">
      <c r="B288" s="67" t="s">
        <v>235</v>
      </c>
      <c r="C288" s="68" t="str">
        <f>+VLOOKUP(B288,$B$19:$H$250,2,0)</f>
        <v>Rehalitación del Centro de Salud Benito Juárez, CLUES JCSSA007206, en el municipio de Zapopan, Jalisco.</v>
      </c>
      <c r="D288" s="69"/>
      <c r="E288" s="70"/>
      <c r="F288" s="71"/>
      <c r="G288" s="72"/>
      <c r="H288" s="73">
        <f>+VLOOKUP(B288,$B$19:$H$250,7,0)</f>
        <v>0</v>
      </c>
      <c r="I288" s="23"/>
    </row>
    <row r="289" spans="2:10" s="3" customFormat="1" x14ac:dyDescent="0.25">
      <c r="B289" s="34" t="s">
        <v>236</v>
      </c>
      <c r="C289" s="35" t="str">
        <f t="shared" si="14"/>
        <v>PUERTAS Y VENTANAS</v>
      </c>
      <c r="D289" s="31"/>
      <c r="E289" s="36"/>
      <c r="F289" s="32"/>
      <c r="G289" s="33"/>
      <c r="H289" s="37">
        <f t="shared" si="15"/>
        <v>0</v>
      </c>
      <c r="I289" s="23"/>
    </row>
    <row r="290" spans="2:10" s="3" customFormat="1" x14ac:dyDescent="0.25">
      <c r="B290" s="34" t="s">
        <v>247</v>
      </c>
      <c r="C290" s="35" t="str">
        <f t="shared" si="14"/>
        <v>PINTURA</v>
      </c>
      <c r="D290" s="31"/>
      <c r="E290" s="36"/>
      <c r="F290" s="32"/>
      <c r="G290" s="33"/>
      <c r="H290" s="37">
        <f t="shared" si="15"/>
        <v>0</v>
      </c>
      <c r="I290" s="23"/>
    </row>
    <row r="291" spans="2:10" s="3" customFormat="1" x14ac:dyDescent="0.25">
      <c r="B291" s="34" t="s">
        <v>253</v>
      </c>
      <c r="C291" s="35" t="str">
        <f t="shared" si="14"/>
        <v>PISOS</v>
      </c>
      <c r="D291" s="31"/>
      <c r="E291" s="36"/>
      <c r="F291" s="32"/>
      <c r="G291" s="33"/>
      <c r="H291" s="37">
        <f t="shared" si="15"/>
        <v>0</v>
      </c>
      <c r="I291" s="23"/>
    </row>
    <row r="292" spans="2:10" s="3" customFormat="1" x14ac:dyDescent="0.25">
      <c r="B292" s="34" t="s">
        <v>261</v>
      </c>
      <c r="C292" s="35" t="str">
        <f t="shared" si="14"/>
        <v>INSTALACION HIDRO-SANITARIA</v>
      </c>
      <c r="D292" s="31"/>
      <c r="E292" s="36"/>
      <c r="F292" s="32"/>
      <c r="G292" s="33"/>
      <c r="H292" s="37">
        <f t="shared" si="15"/>
        <v>0</v>
      </c>
      <c r="I292" s="23"/>
    </row>
    <row r="293" spans="2:10" s="3" customFormat="1" x14ac:dyDescent="0.25">
      <c r="B293" s="34" t="s">
        <v>267</v>
      </c>
      <c r="C293" s="35" t="str">
        <f t="shared" si="14"/>
        <v>BAÑOS</v>
      </c>
      <c r="D293" s="31"/>
      <c r="E293" s="36"/>
      <c r="F293" s="32"/>
      <c r="G293" s="33"/>
      <c r="H293" s="37">
        <f t="shared" si="15"/>
        <v>0</v>
      </c>
      <c r="I293" s="23"/>
    </row>
    <row r="294" spans="2:10" s="3" customFormat="1" x14ac:dyDescent="0.25">
      <c r="B294" s="34" t="s">
        <v>273</v>
      </c>
      <c r="C294" s="35" t="str">
        <f t="shared" si="14"/>
        <v>INSTALACION ELECTRICA</v>
      </c>
      <c r="D294" s="31"/>
      <c r="E294" s="36"/>
      <c r="F294" s="32"/>
      <c r="G294" s="33"/>
      <c r="H294" s="37">
        <f t="shared" si="15"/>
        <v>0</v>
      </c>
      <c r="I294" s="23"/>
    </row>
    <row r="295" spans="2:10" s="3" customFormat="1" x14ac:dyDescent="0.25">
      <c r="B295" s="34" t="s">
        <v>285</v>
      </c>
      <c r="C295" s="35" t="str">
        <f t="shared" si="14"/>
        <v>MUEBLES DE BAÑO, ACCESORIOS Y EQUIPO</v>
      </c>
      <c r="D295" s="31"/>
      <c r="E295" s="36"/>
      <c r="F295" s="32"/>
      <c r="G295" s="33"/>
      <c r="H295" s="37">
        <f t="shared" si="15"/>
        <v>0</v>
      </c>
      <c r="I295" s="23"/>
    </row>
    <row r="296" spans="2:10" s="3" customFormat="1" x14ac:dyDescent="0.25">
      <c r="B296" s="34" t="s">
        <v>301</v>
      </c>
      <c r="C296" s="35" t="str">
        <f t="shared" si="14"/>
        <v>AZOTEA</v>
      </c>
      <c r="D296" s="31"/>
      <c r="E296" s="36"/>
      <c r="F296" s="32"/>
      <c r="G296" s="33"/>
      <c r="H296" s="37">
        <f t="shared" si="15"/>
        <v>0</v>
      </c>
      <c r="I296" s="23"/>
    </row>
    <row r="297" spans="2:10" s="3" customFormat="1" x14ac:dyDescent="0.25">
      <c r="B297" s="34" t="s">
        <v>323</v>
      </c>
      <c r="C297" s="35" t="str">
        <f t="shared" si="14"/>
        <v>LIMPIEZA</v>
      </c>
      <c r="D297" s="31"/>
      <c r="E297" s="36"/>
      <c r="F297" s="32"/>
      <c r="G297" s="33"/>
      <c r="H297" s="37">
        <f t="shared" si="15"/>
        <v>0</v>
      </c>
      <c r="I297" s="23"/>
    </row>
    <row r="298" spans="2:10" s="3" customFormat="1" x14ac:dyDescent="0.25"/>
    <row r="299" spans="2:10" s="41" customFormat="1" ht="15.75" customHeight="1" x14ac:dyDescent="0.25">
      <c r="B299" s="82" t="s">
        <v>313</v>
      </c>
      <c r="C299" s="82"/>
      <c r="D299" s="82"/>
      <c r="E299" s="82"/>
      <c r="F299" s="82"/>
      <c r="G299" s="38" t="s">
        <v>314</v>
      </c>
      <c r="H299" s="39">
        <f>H257+H274+H288</f>
        <v>0</v>
      </c>
      <c r="I299" s="40"/>
      <c r="J299" s="44"/>
    </row>
    <row r="300" spans="2:10" s="41" customFormat="1" ht="15.75" customHeight="1" x14ac:dyDescent="0.25">
      <c r="B300" s="83"/>
      <c r="C300" s="83"/>
      <c r="D300" s="83"/>
      <c r="E300" s="83"/>
      <c r="F300" s="83"/>
      <c r="G300" s="38" t="s">
        <v>315</v>
      </c>
      <c r="H300" s="39">
        <f>+ROUND(H299*0.16,2)</f>
        <v>0</v>
      </c>
      <c r="I300" s="40"/>
    </row>
    <row r="301" spans="2:10" s="41" customFormat="1" ht="15.75" customHeight="1" x14ac:dyDescent="0.25">
      <c r="B301" s="83"/>
      <c r="C301" s="83"/>
      <c r="D301" s="83"/>
      <c r="E301" s="83"/>
      <c r="F301" s="83"/>
      <c r="G301" s="38" t="s">
        <v>316</v>
      </c>
      <c r="H301" s="39">
        <f>+H299+H300</f>
        <v>0</v>
      </c>
      <c r="I301" s="40"/>
    </row>
    <row r="302" spans="2:10" s="3" customFormat="1" x14ac:dyDescent="0.25"/>
    <row r="303" spans="2:10" s="3" customFormat="1" x14ac:dyDescent="0.25"/>
    <row r="304" spans="2:10" s="3" customFormat="1" x14ac:dyDescent="0.25">
      <c r="H304" s="42"/>
    </row>
    <row r="305" spans="8:8" s="3" customFormat="1" x14ac:dyDescent="0.25">
      <c r="H305" s="42"/>
    </row>
    <row r="306" spans="8:8" s="3" customFormat="1" x14ac:dyDescent="0.25"/>
    <row r="307" spans="8:8" s="3" customFormat="1" x14ac:dyDescent="0.25"/>
    <row r="308" spans="8:8" s="3" customFormat="1" x14ac:dyDescent="0.25"/>
    <row r="309" spans="8:8" s="3" customFormat="1" x14ac:dyDescent="0.25">
      <c r="H309" s="43"/>
    </row>
    <row r="310" spans="8:8" s="3" customFormat="1" x14ac:dyDescent="0.25"/>
    <row r="311" spans="8:8" s="3" customFormat="1" x14ac:dyDescent="0.25"/>
    <row r="312" spans="8:8" s="3" customFormat="1" x14ac:dyDescent="0.25"/>
    <row r="313" spans="8:8" s="3" customFormat="1" x14ac:dyDescent="0.25"/>
    <row r="314" spans="8:8" s="3" customFormat="1" x14ac:dyDescent="0.25"/>
    <row r="315" spans="8:8" s="3" customFormat="1" x14ac:dyDescent="0.25"/>
    <row r="316" spans="8:8" s="3" customFormat="1" x14ac:dyDescent="0.25"/>
    <row r="317" spans="8:8" s="3" customFormat="1" x14ac:dyDescent="0.25"/>
    <row r="318" spans="8:8" s="3" customFormat="1" x14ac:dyDescent="0.25"/>
    <row r="319" spans="8:8" s="3" customFormat="1" x14ac:dyDescent="0.25"/>
    <row r="320" spans="8:8" s="3" customFormat="1" x14ac:dyDescent="0.25"/>
    <row r="321" s="3" customFormat="1" x14ac:dyDescent="0.25"/>
    <row r="322" s="3" customFormat="1" x14ac:dyDescent="0.25"/>
  </sheetData>
  <mergeCells count="16">
    <mergeCell ref="H12:H13"/>
    <mergeCell ref="B15:H15"/>
    <mergeCell ref="B2:B13"/>
    <mergeCell ref="D2:G2"/>
    <mergeCell ref="D3:G6"/>
    <mergeCell ref="C4:C5"/>
    <mergeCell ref="D11:G11"/>
    <mergeCell ref="B299:F299"/>
    <mergeCell ref="B300:F301"/>
    <mergeCell ref="C12:C13"/>
    <mergeCell ref="D12:G13"/>
    <mergeCell ref="D7:F7"/>
    <mergeCell ref="C8:C10"/>
    <mergeCell ref="D8:F8"/>
    <mergeCell ref="E9:F9"/>
    <mergeCell ref="D10:F10"/>
  </mergeCells>
  <printOptions horizontalCentered="1"/>
  <pageMargins left="0.19685039370078741" right="0.19685039370078741" top="0.19685039370078741" bottom="0.39370078740157483" header="0.27559055118110237" footer="0.19685039370078741"/>
  <pageSetup scale="73" orientation="landscape" horizontalDpi="300" verticalDpi="300" r:id="rId1"/>
  <headerFooter>
    <oddFooter>&amp;C&amp;8Página &amp;P de &amp;N</oddFooter>
  </headerFooter>
  <rowBreaks count="2" manualBreakCount="2">
    <brk id="173" min="1" max="7" man="1"/>
    <brk id="253"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dc:creator>
  <cp:lastModifiedBy>Tomas</cp:lastModifiedBy>
  <cp:lastPrinted>2019-06-18T19:52:17Z</cp:lastPrinted>
  <dcterms:created xsi:type="dcterms:W3CDTF">2019-05-23T21:05:03Z</dcterms:created>
  <dcterms:modified xsi:type="dcterms:W3CDTF">2019-06-18T19:53:12Z</dcterms:modified>
</cp:coreProperties>
</file>