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Documents\OBRAS\OBRAS 2019\SIOP\Direccion de presupuestos de Obra publica\Presupuestos\60.- Cancha de tenis\"/>
    </mc:Choice>
  </mc:AlternateContent>
  <bookViews>
    <workbookView xWindow="0" yWindow="0" windowWidth="28800" windowHeight="10230"/>
  </bookViews>
  <sheets>
    <sheet name="catalogo" sheetId="3" r:id="rId1"/>
  </sheets>
  <definedNames>
    <definedName name="_xlnm._FilterDatabase" localSheetId="0" hidden="1">catalogo!$B$18:$H$53</definedName>
    <definedName name="_xlnm.Print_Area" localSheetId="0">catalogo!$A$1:$H$64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3" l="1"/>
  <c r="H23" i="3"/>
  <c r="H25" i="3"/>
  <c r="H30" i="3"/>
  <c r="H31" i="3"/>
  <c r="H43" i="3" l="1"/>
  <c r="H36" i="3"/>
  <c r="C57" i="3" l="1"/>
  <c r="C18" i="3"/>
  <c r="C61" i="3" l="1"/>
  <c r="C58" i="3"/>
  <c r="C59" i="3"/>
  <c r="C60" i="3"/>
  <c r="H52" i="3"/>
  <c r="H47" i="3"/>
  <c r="H45" i="3"/>
  <c r="H33" i="3"/>
  <c r="H29" i="3"/>
  <c r="H27" i="3"/>
  <c r="H44" i="3"/>
  <c r="H32" i="3"/>
  <c r="H28" i="3"/>
  <c r="H22" i="3"/>
  <c r="H46" i="3"/>
  <c r="H34" i="3"/>
  <c r="H26" i="3"/>
  <c r="H48" i="3"/>
  <c r="H21" i="3"/>
  <c r="H51" i="3"/>
  <c r="H41" i="3"/>
  <c r="H53" i="3"/>
  <c r="H37" i="3"/>
  <c r="H39" i="3"/>
  <c r="H20" i="3"/>
  <c r="H24" i="3"/>
  <c r="H38" i="3"/>
  <c r="H50" i="3"/>
  <c r="H19" i="3" l="1"/>
  <c r="H35" i="3"/>
  <c r="H59" i="3" s="1"/>
  <c r="H40" i="3"/>
  <c r="H42" i="3"/>
  <c r="H60" i="3" l="1"/>
  <c r="H61" i="3"/>
  <c r="H58" i="3"/>
  <c r="H18" i="3"/>
  <c r="H62" i="3" l="1"/>
  <c r="H63" i="3" s="1"/>
  <c r="H64" i="3" s="1"/>
</calcChain>
</file>

<file path=xl/sharedStrings.xml><?xml version="1.0" encoding="utf-8"?>
<sst xmlns="http://schemas.openxmlformats.org/spreadsheetml/2006/main" count="132" uniqueCount="90">
  <si>
    <t>DESCRIPCIÓN GENERAL DE LOS TRABAJOS:</t>
  </si>
  <si>
    <t>FECHA DE INICIO:</t>
  </si>
  <si>
    <t>FECHA DE TERMINACIÓN:</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</si>
  <si>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</si>
  <si>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</si>
  <si>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</si>
  <si>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</si>
  <si>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</si>
  <si>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</si>
  <si>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</si>
  <si>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</si>
  <si>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</si>
  <si>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</si>
  <si>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</si>
  <si>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IMPORTE CON LETRA (IVA INCLUIDO)</t>
  </si>
  <si>
    <t>SUBTOTAL M. N.</t>
  </si>
  <si>
    <t>IVA M. N.</t>
  </si>
  <si>
    <t>TOTAL M. N.</t>
  </si>
  <si>
    <t>GOBIERNO DEL ESTADO DE JALISCO</t>
  </si>
  <si>
    <t>SECRETARÍA DE INFRAESTRUCTURA Y OBRA PÚBLICA</t>
  </si>
  <si>
    <t>FECHA:</t>
  </si>
  <si>
    <t>NÚMERO DE PROCEDIMIENTO:</t>
  </si>
  <si>
    <t>SIOP-002</t>
  </si>
  <si>
    <t>SIOP-003</t>
  </si>
  <si>
    <t>SIOP-004</t>
  </si>
  <si>
    <t>SIOP-005</t>
  </si>
  <si>
    <t>SIOP-006</t>
  </si>
  <si>
    <t>SIOP-007</t>
  </si>
  <si>
    <t>SIOP-008</t>
  </si>
  <si>
    <t>SIOP-009</t>
  </si>
  <si>
    <t>SIOP-011</t>
  </si>
  <si>
    <t>A</t>
  </si>
  <si>
    <t>B</t>
  </si>
  <si>
    <t>SIOP-012</t>
  </si>
  <si>
    <t>M</t>
  </si>
  <si>
    <t>SIOP-013</t>
  </si>
  <si>
    <t>RESUMEN DE PARTIDAS</t>
  </si>
  <si>
    <t>CATALGO DE CONCEPTOS</t>
  </si>
  <si>
    <t>SIOP-001</t>
  </si>
  <si>
    <t>M2</t>
  </si>
  <si>
    <t>SIOP-010</t>
  </si>
  <si>
    <t>SIOP-014</t>
  </si>
  <si>
    <t>SIOP-015</t>
  </si>
  <si>
    <t>SIOP-017</t>
  </si>
  <si>
    <t>SIOP-018</t>
  </si>
  <si>
    <t>SIOP-019</t>
  </si>
  <si>
    <t>PZA</t>
  </si>
  <si>
    <t>SIOP-020</t>
  </si>
  <si>
    <t>SIOP-021</t>
  </si>
  <si>
    <t>SIOP-022</t>
  </si>
  <si>
    <t>SIOP-023</t>
  </si>
  <si>
    <t>SIOP-024</t>
  </si>
  <si>
    <t>SIOP-025</t>
  </si>
  <si>
    <t>SIOP-026</t>
  </si>
  <si>
    <t>SIOP-027</t>
  </si>
  <si>
    <t>SIOP-028</t>
  </si>
  <si>
    <t>SIOP-029</t>
  </si>
  <si>
    <t>SIOP-030</t>
  </si>
  <si>
    <t>SIOP-031</t>
  </si>
  <si>
    <t>SIOP-016</t>
  </si>
  <si>
    <t>C</t>
  </si>
  <si>
    <t>D</t>
  </si>
  <si>
    <t>LIMPIEZA MANUAL ESPECIALIZADA DE REFLECTOR TIPO ESTADIO A UNA ALTURA D 27 M. SOBRE POSTE METÁLICO, CON USO NECESARIO DE EQUIPO DE SEGURIDAD Y TRAJE DE APICULTOR POR PRESENCIA DE ENJAMBRES EN LAS MISMAS, LA LIMPIEZA SE REALIZARA CON DETERGENTE DE BASE ASIDA DILUIDO EN AGUA FROTANDO SUAVEMENTE CON UN PAÑO DE ALGODÓN Y RETIRANDO LO EN SU TOTALIDAD EL MISMO CON UN PAÑO CON AGUA, LA PIEZAS METÁLICAS DEBEN LIMPIARSE CON UN INHIBIDOR DE ÓXIDO, LOS CIERRES DE VIDRIO POSTERIOR A SU LIMPIEZA SE RECUBRIRÁN CON UN PRODUCTO ANTIADHERENTE REPELENTE AL POLVO Y LA HUMEDAD, INCLUYE: PREPARACIÓN DE LA SUPERFICIE MATERIALES, ACARREOS AL SITIO DE SU UTILIZACIÓN HASTA 200 METROS, MANO DE OBRA ESPECIALIZADA, HERRAMIENTA MENOR Y TODO LO NECESARIO PARA SU CORRECTA INSTALACIÓN.</t>
  </si>
  <si>
    <t xml:space="preserve">REPOSICIÓN DE FOCO Y CALIBRACIÓN DE REFLECTOR TIPO ESTADIO CON FOCO SPORT STAR DE 1500W A UNA ALTURA DE 27 M. SOBRE POSTE METÁLICO, CON USO NECESARIO DE EQUIPO DE SEGURIDAD Y TRAJE DE APICULTOR POR PRESENCIA DE ENJAMBRES EN LAS MISMAS, REPOSICIÓN DE FOCO CON USO NECESARIO DE GUANTE DE ALGODÓN PARA PROTECCIÓN DEL MISMO, CALIBRACIÓN DE REFLECTOR CON ÁNGULO ESPECIFICO PARA OPTIMIZACIÓN DE LUMENES INCLUYE: EQUIPO DE SEGURIDAD PREPARACIÓN DE LA SUPERFICIE, MATERIALES ACARREOS AL SITIO DE SU UTILIZACIÓN HASTA 20 METROS, MANO DE OBRA ESPECIALIZADA, HERRAMIENTA MENOR Y TODO LO NECESARIO PARA SU CORRECTA INSTALACIÓN. </t>
  </si>
  <si>
    <t>REVISIÓN DE ALIMENTACIONES Y CIRCUITOS ELÉCTRICOS EN ESTADIO CON REACOMODO DE CABLES INCLUYE: MANO DE OBRA ESPECIALIZADA, ACARREOS AL SITIO DE SU UTILIZACIÓN HASTA 200 METROS, HERRAMIENTA MENOR Y TODO LO NECESARIO PARA SU CORRECTA EJECUCIÓN.</t>
  </si>
  <si>
    <t>ALUMBRADO EN GENERAL CAMBIO DE FOCO AHORRADOR LED DE 65W O SIMILAR CON LIMPIEZA DE LÁMPARA, INCLUYE: MATERIAL, MANO DE OBRA, DESMONTAJES, FOCO, CONEXIONES, PRUEBAS, HERRAMIENTA Y EQUIPO, LIMPIEZA DEL ÁREA DE TRABAJO Y TODO LO NECESARIO PARA SU CORRECTA INSTALACIÓN. P.U.O.T.</t>
  </si>
  <si>
    <t>REPOSICIÓN DE BALASTRAS ELECTRÓNICAS PARA LUMINARIO FLUORESCENTE 2X32 W 127V. PARA INSTALAR EN ENVOLVENTE METÁLICA. INCLUYE: MATERIAL, MANO DE OBRA, DESMONTAJES, BALASTRA, CONEXIONES, PRUEBAS, HERRAMIENTA Y EQUIPO , LIMPIEZA DE ÁREA DE TRABAJO Y TODO LO NECESARIO PARA SU CORRECTA INSTALACIÓN. P.U.O.T.</t>
  </si>
  <si>
    <t>REPOSICIÓN DE BALASTRAS ELECTRÓNICAS PARA LUMINARIO FLUORESCENTE 2X54 W T5 HO 120-277V. PARA INSTALAR EN ENVOLVENTE METÁLICA. INCLUYE: MATERIAL, MANO DE OBRA, DESMONTAJES, BALASTRA, CONEXIONES, PRUEBAS, HERRAMIENTA Y EQUIPO , LIMPIEZA DE ÁREA DE TRABAJO Y TODO LO NECESARIO PARA SU CORRECTA INSTALACIÓN. P.U.O.T.</t>
  </si>
  <si>
    <t>REPOSICIÓN POR MANTENIMIENTO DE TUBO FLUORESCENTE PARA LUMINARIA DE 32 W T/8 L.D. PARA LÁMPARAS ENVOLVENTES METÁLICA. INCLUYE: MATERIAL, MANO DE OBRA, DESMONTAJES, TUBO, CONEXIONES, PRUEBAS, HERRAMIENTA Y EQUIPO, LIMPIEZA DEL ÁREA DE TRABAJO Y TODO LO NECESARIO PARA SU CORRECTA INSTALACIÓN. P.U.O.T.</t>
  </si>
  <si>
    <t>REPOSICIÓN POR MANTENIMIENTO DE TUBO FLUORESCENTE PARA LUMINARIA DE 54 W T/5 L.D. PARA LÁMPARAS ENVOLVENTES METÁLICA. INCLUYE: MATERIAL, MANO DE OBRA, DESMONTAJES, TUBO, CONEXIONES, PRUEBAS, HERRAMIENTA Y EQUIPO, LIMPIEZA DEL ÁREA DE TRABAJO Y TODO LO NECESARIO PARA SU CORRECTA INSTALACIÓN. P.U.O.T.</t>
  </si>
  <si>
    <t>LIMPIEZA PROFUNDA DE CANCHA MEDIANTE LAVADO DE LA MISMA CON AGUA A PRESIÓN PARA SU POSTERIOR RESTAURACIÓN. INCLUYE: ACARREOS, MANO DE OBRA, EQUIPO Y HERRAMIENTA.</t>
  </si>
  <si>
    <t>RESTAURACIÓN Y REPINTADO DE CANCHA DE TENIS MEDIANTE LIMPIEZA DE ÁREAS, INUNDACIÓN PARA DETECCIÓN DE ENCHARCAMIENTOS, APLICACIÓN DE SELLADOR UNA CAPA, LIMPIEZA DE POSTES Y SU REPINTADO, APLICACIÓN DE DOS CAPAS DE RECUBRIMIENTO ACRÍLICO SOL FLEX EN COLOR SEGÚN PROYECTO CON AJUSTE DE NIVELES, PINTADO DE LÍNEAS BLANCAS PERIMETRALES DE 5 CM. DE ANCHO. INCLUYE: PREPARACIÓN DE LA SUPERFICIE, MATERIALES, ACARREOS, AL SITIO DE SU UTILIZACIÓN HASTA 200 METROS, MANO DE OBRA ESPECIALIZADA, HERRAMIENTA MENOR Y TODO LO NECESARIO PARA SU CORRECTA INSTALACIÓN.</t>
  </si>
  <si>
    <t>LIMPIEZA FINA DE OBRA, INCLUYE: ACARREO A BANCO DE OBRA, MANO DE OBRA, EQUIPO Y HERRAMIENTA.</t>
  </si>
  <si>
    <t>RESANE DE JUNTA Y CHAFLANES EN LOSETAS DE ESCALERAS EN ÁREAS DISPERSAS CON MORTERO CAL-ARENA EN PROPORCIÓN 1:4, INCLUYE: MANO DE OBRA, EQUIPO, HERRAMIENTA, MANIOBRAS EN ÁREAS REDUCIDAS, ACARREOS HORIZONTALES Y VERTICALES DE LOS MATERIALES A UTILIZAR.</t>
  </si>
  <si>
    <t>LIMPIEZA DE LOSA CERO MEDIANTE LIJADO DE ÁREAS OXIDADAS POR FILTRACIONES Y CALAFATEADO DE FISURA, INCLUYE: PREPARACIÓN DE LA SUPERFICIE, MATERIALES ANDAMIOS, ACARREOS AL SITIO DE SU UTILIZACIÓN HASTA 200 METROS, RASPADO, LIMPIADO CON MANO DE OBRA, HERRAMIENTA MENOR Y TODO LO NECESARIO PARA SU CORRECTA INSTALACIÓN.</t>
  </si>
  <si>
    <t>DESMONTAJE Y DESINSTALACIÓN ESPECIALIZADA CON RECUPERACIÓN DE REFLECTOR TIPO ESTADIO A UNA ALTURA DE 27 M. SOBRE POSTE METÁLICO, CON USO NECESARIO DE EQ1UIPO DE SEGURIDAD, PLATAFORMA DE ELEVACIÓN Y TRAJE DE APICULTOR POR PRESENCIA DE ENJAMBRES EN LAS MISMAS. INCLUYE: PREPARACIÓN DE LA SUPERFICIE, MATERIALES, ACARREOS AL SITIO DE SU UTILIZACIÓN HASTA 200 METROS, MANO DE OBRA ESPECIALIZADA, HERRAMIENTA MENOR Y TODO LO NECESARIO PARA SU CORRECTA INSTALACIÓN.</t>
  </si>
  <si>
    <t>PREPARACIÓN E INSTALACIÓN  DE SOPORTE PARA RECIBIR REFLECTOR TIPO ESTADIO SOBRE ESTRUCTURA EXISTENTE A UNA ALTURA DE 27M. SOBRE POSTE METÁLICO, A BASE DE PLACAS PERFORADAS DE 1/2" SOLDADAS A ESTRUCTURA ACTUAL, CON USO NECESARIO DE EQUIPO DE SEGURIDAD, PLATAFORMA DE ELEVACIÓN Y TRAJE DE APICULTOR POR PRESENCIA DE ENJAMBRES EN LAS MISMAS. INCLUYE: PREPARACIÓN DE LA SUPERFICE, MATERIALES, ACARREOS AL SITIO DE SU UTILIZACIÓN HASTA 200 METROS, MANO DE OBRA ESPECIALIZADA, HERRAMIENTA MENOR Y TODO LO NECESARIO PARA SU CORRECTA INSTALACIÓN.</t>
  </si>
  <si>
    <t>MONTAJE E INSTALACIÓN ESPECIALIZADA CON RECUPERACIÓN DE REFLECTOR TIPO ESTADIO A UNA ALTURA DE 27 M. SOBRE POSTE METÁLICO, CON USO NECESARIO DE EQUIPO DE SEGURIDAD, PLATAFORMA DE ELEVACIÓN Y TRAJE DE APICULTOR POR PRESENCIA DE ENJAMBRES EN LAS MISMA. INCLUYE: PREPARACIÓN DE LA SUPERFICIE MATERIALES, ACARREOS AL SITIO DE SU UTILIZACIÓN HASTA 200 METROS, MANO DE OBRA ESPECIALIZADA, HERRAMIENTA MENOR Y TODO LO NECESARIO PARA SU CORRECTA INSTALACIÓN.</t>
  </si>
  <si>
    <t>DIRECCIÓN GENERAL DE LICITACIÓN Y CONTRATACIÓN</t>
  </si>
  <si>
    <t>Rehabilitación de canchas de tenis en el Polideportivo Metropolitano del CODE, en el municipio de Zapopan, Jalisco.</t>
  </si>
  <si>
    <t>SIOP-E-DRE-OB-CSS-133-2019</t>
  </si>
  <si>
    <t>ESTADIO GRADERÍA Y MEDIOS.</t>
  </si>
  <si>
    <t>ESTADIO PLANTA BAJA</t>
  </si>
  <si>
    <t>ESTADIO FACHADA</t>
  </si>
  <si>
    <t>CANCHAS DE ENTRENAMIENTO Y CALENTAMIENTO</t>
  </si>
  <si>
    <t>SUMINISTRO Y APLICACIÓN DE PINTURA DE ESMALTE COMEX O SIMILAR APLICADA EN ELEMENTOS METÁLICOS Y DE CONCRETO A DOS MANOS HASTA 2 METROS DE ALTURA POR MEDIOS MANUALES, COLOR SEGÚN PROYECTO . INCLUYE: PREPARACIÓN DE LA SUPERFICIE, MATERIALES, PINTURA, THINNER, ACARREOS AL SITIO DE SU UTILIZACIÓN HASTA 200 METROS, RASPADO , LIMPIADO CON MANO DE OBRA, HERRAMIENTA MENOR Y TODO LO NECESARIO PARA SU CORRECTA INSTALACIÓN.</t>
  </si>
  <si>
    <t>SUMINISTRO Y APLICACIÓN DE PINTURA VINÍLICA COMEX O SIMILAR APLICADA EN MUROS DE HASTA 3 METROS DE ALTURA A DOS MANOS POR MEDIOS MANUALES, COLOR SEGÚN PROYECTO. INCLUYE: PREPARACIÓN DE LA SUPERFICIE MATERIALES, PINTURA, THINNER, ANDAMIOS, ACARREOS AL SITIO DE SU UTILIZACIÓN HASTA 200 METROS, RASPADO, LIMPIADO CON MANO DE OBRA, HERRAMIENTA MENOR Y TODO LO NECESARIO PARA SU CORRECTA INSTALACIÓN.</t>
  </si>
  <si>
    <t>SUMINISTRO Y APLICACIÓN DE PINTURA DE ESMALTE EN BARANDAL CON PASAMANOS DE TUBULAR DE 4", DOS INTERMEDIOS DE TUBO REDONDO DE 3/4", POSTES DE 0.90 M. DE ALTURA A BASE DE DOBLE SOLERA DE 2X1/4" Y PLACA BASE 10X10CM DE 1/8" CON PINTURA EXISTENTE DAÑADA, ACABADO A 2 MANOS, INCLUYE: PREPARACIÓN DE LA SUPERFICIE, LIJADO DE LA ESTRUCTURA, LIMPIEZA, ACARREOS, MATERIALES, MANO DE OBRA, HERRAMIENTA Y EQUIPO.</t>
  </si>
  <si>
    <t>SUMINISTRO Y APLICACIÓN DE PINTURA DE ESMALTE COMEX O SIMILAR APLICADA EN BASE DE PERFIL CUADRADO Y SOLERA ACABADO A 2 MANOS HASTA 3 METROS DE ALTURA POR MEDIOS MANUALES COLOR SEGÚN PROYECTO. INCLUYE: PREPARACIÓN DE LA SUPERFICIE, MATERIALES, PINTURA, THINNER, ACARREOS AL SITIO DE SU UTILIZACIÓN HASTA 200 METROS, RASPADO, LIMPIADO CON MANO DE OBRA, HERRAMIENTA MENOR Y TODO LO NECESARIO PARA SU CORRECTA INSTALACIÓN.</t>
  </si>
  <si>
    <t>SUMINISTRO Y APLICACIÓN DE PINTURA DE ESMALTE EN ESTRUCTURA DE VIGUERÍA DE HASTA 12", ACABADO A 2 MANOS, INCLUYE: PREPARACIÓN  DE LA SUPERFICIE, LIJADO DE LA ESTRUCTURA, LIMPIEZA, ACARREOS, MATERIALES, MANO DE OBRA, HERRAMIENTA Y EQUIPO . LIMPIEZA AL FINAL DEL TRABAJO Y LO NECESARIO PARA SU CORRECTA INSTALACIÓN.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</si>
</sst>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164" formatCode="#,##0.0000"/>
    <numFmt numFmtId="165" formatCode="&quot;$&quot;#,##0.00"/>
    <numFmt numFmtId="166" formatCode="&quot;$&quot;#,###.00"/>
  </numFmts>
  <fonts count="16" x14ac:knownFonts="1">
    <font>
      <sz val="11"/>
      <color theme="1"/>
      <name val="Calibri"/>
      <family val="2"/>
      <scheme val="minor"/>
    </font>
    <font>
      <sz val="10"/>
      <name val="Arial"/>
      <family val="2"/>
    </font>
    <font>
      <sz val="10"/>
      <name val="Calibri"/>
      <family val="2"/>
      <scheme val="minor"/>
    </font>
    <font>
      <b/>
      <sz val="10"/>
      <name val="Calibri"/>
      <family val="2"/>
      <scheme val="minor"/>
    </font>
    <font>
      <sz val="10"/>
      <name val="Arial"/>
      <family val="2"/>
    </font>
    <font>
      <sz val="10"/>
      <color indexed="64"/>
      <name val="Calibri"/>
      <family val="2"/>
      <scheme val="minor"/>
    </font>
    <font>
      <b/>
      <sz val="14"/>
      <name val="Calibri"/>
      <family val="2"/>
      <scheme val="minor"/>
    </font>
    <font>
      <b/>
      <sz val="10"/>
      <color theme="0"/>
      <name val="Calibri"/>
      <family val="2"/>
      <scheme val="minor"/>
    </font>
    <font>
      <sz val="11"/>
      <color theme="1"/>
      <name val="Calibri"/>
      <family val="2"/>
      <scheme val="minor"/>
    </font>
    <font>
      <sz val="10"/>
      <color theme="4"/>
      <name val="Calibri"/>
      <family val="2"/>
      <scheme val="minor"/>
    </font>
    <font>
      <sz val="8"/>
      <name val="Calibri"/>
      <family val="2"/>
      <scheme val="minor"/>
    </font>
    <font>
      <b/>
      <sz val="11"/>
      <color theme="0"/>
      <name val="Calibri"/>
      <family val="2"/>
      <scheme val="minor"/>
    </font>
    <font>
      <b/>
      <sz val="11"/>
      <color rgb="FF0070C0"/>
      <name val="Calibri"/>
      <family val="2"/>
      <scheme val="minor"/>
    </font>
    <font>
      <b/>
      <sz val="11"/>
      <name val="Calibri"/>
      <family val="2"/>
      <scheme val="minor"/>
    </font>
    <font>
      <b/>
      <sz val="11"/>
      <color theme="4" tint="-0.249977111117893"/>
      <name val="Calibri"/>
      <family val="2"/>
      <scheme val="minor"/>
    </font>
    <font>
      <b/>
      <sz val="12"/>
      <color theme="4"/>
      <name val="Calibri"/>
      <family val="2"/>
      <scheme val="minor"/>
    </font>
  </fonts>
  <fills count="4">
    <fill>
      <patternFill patternType="none"/>
    </fill>
    <fill>
      <patternFill patternType="gray125"/>
    </fill>
    <fill>
      <patternFill patternType="solid">
        <fgColor rgb="FF33CC33"/>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0" fontId="4" fillId="0" borderId="0"/>
    <xf numFmtId="44" fontId="4" fillId="0" borderId="0" applyFont="0" applyFill="0" applyBorder="0" applyAlignment="0" applyProtection="0"/>
    <xf numFmtId="0" fontId="4" fillId="0" borderId="0"/>
    <xf numFmtId="44" fontId="8" fillId="0" borderId="0" applyFont="0" applyFill="0" applyBorder="0" applyAlignment="0" applyProtection="0"/>
    <xf numFmtId="9" fontId="8" fillId="0" borderId="0" applyFont="0" applyFill="0" applyBorder="0" applyAlignment="0" applyProtection="0"/>
  </cellStyleXfs>
  <cellXfs count="102">
    <xf numFmtId="0" fontId="0" fillId="0" borderId="0" xfId="0"/>
    <xf numFmtId="0" fontId="2" fillId="0" borderId="0" xfId="1" applyFont="1" applyAlignment="1">
      <alignment vertical="top"/>
    </xf>
    <xf numFmtId="0" fontId="2" fillId="0" borderId="0" xfId="1" applyFont="1" applyFill="1" applyAlignment="1">
      <alignment vertical="top"/>
    </xf>
    <xf numFmtId="0" fontId="3" fillId="0" borderId="0" xfId="1" applyFont="1" applyFill="1" applyBorder="1" applyAlignment="1">
      <alignment vertical="top"/>
    </xf>
    <xf numFmtId="0" fontId="5" fillId="0" borderId="0" xfId="4" applyFont="1" applyAlignment="1">
      <alignment vertical="top"/>
    </xf>
    <xf numFmtId="0" fontId="6" fillId="0" borderId="2" xfId="1" applyFont="1" applyBorder="1" applyAlignment="1">
      <alignment horizontal="justify" vertical="top"/>
    </xf>
    <xf numFmtId="0" fontId="6" fillId="0" borderId="6" xfId="1" applyFont="1" applyBorder="1" applyAlignment="1">
      <alignment horizontal="justify" vertical="top"/>
    </xf>
    <xf numFmtId="44" fontId="2" fillId="0" borderId="0" xfId="1" applyNumberFormat="1" applyFont="1" applyFill="1" applyAlignment="1">
      <alignment vertical="top"/>
    </xf>
    <xf numFmtId="165" fontId="2" fillId="0" borderId="0" xfId="1" applyNumberFormat="1" applyFont="1" applyFill="1" applyAlignment="1">
      <alignment vertical="top"/>
    </xf>
    <xf numFmtId="0" fontId="3" fillId="0" borderId="4" xfId="1" applyFont="1" applyBorder="1" applyAlignment="1">
      <alignment vertical="top"/>
    </xf>
    <xf numFmtId="0" fontId="3" fillId="0" borderId="7" xfId="1" applyFont="1" applyBorder="1" applyAlignment="1">
      <alignment vertical="top"/>
    </xf>
    <xf numFmtId="0" fontId="3" fillId="0" borderId="1" xfId="1" applyFont="1" applyFill="1" applyBorder="1" applyAlignment="1">
      <alignment horizontal="left" vertical="top"/>
    </xf>
    <xf numFmtId="14" fontId="2" fillId="0" borderId="4" xfId="1" applyNumberFormat="1" applyFont="1" applyBorder="1" applyAlignment="1">
      <alignment horizontal="left" vertical="top"/>
    </xf>
    <xf numFmtId="14" fontId="2" fillId="0" borderId="7" xfId="1" applyNumberFormat="1" applyFont="1" applyBorder="1" applyAlignment="1">
      <alignment horizontal="left" vertical="top"/>
    </xf>
    <xf numFmtId="0" fontId="3" fillId="0" borderId="5" xfId="1" applyNumberFormat="1" applyFont="1" applyBorder="1" applyAlignment="1">
      <alignment vertical="top"/>
    </xf>
    <xf numFmtId="0" fontId="2" fillId="0" borderId="7" xfId="1" applyNumberFormat="1" applyFont="1" applyBorder="1" applyAlignment="1">
      <alignment horizontal="left" vertical="top"/>
    </xf>
    <xf numFmtId="14" fontId="2" fillId="0" borderId="11" xfId="1" applyNumberFormat="1" applyFont="1" applyBorder="1" applyAlignment="1">
      <alignment horizontal="left" vertical="top"/>
    </xf>
    <xf numFmtId="0" fontId="3" fillId="0" borderId="11" xfId="1" applyFont="1" applyBorder="1" applyAlignment="1">
      <alignment vertical="top"/>
    </xf>
    <xf numFmtId="0" fontId="3" fillId="0" borderId="2" xfId="1" applyFont="1" applyFill="1" applyBorder="1" applyAlignment="1">
      <alignment horizontal="left" vertical="top"/>
    </xf>
    <xf numFmtId="0" fontId="3" fillId="0" borderId="2" xfId="1" applyFont="1" applyBorder="1" applyAlignment="1">
      <alignment horizontal="center" vertical="top"/>
    </xf>
    <xf numFmtId="4" fontId="2" fillId="0" borderId="0" xfId="1" applyNumberFormat="1" applyFont="1" applyFill="1" applyAlignment="1">
      <alignment horizontal="left" vertical="top" shrinkToFit="1"/>
    </xf>
    <xf numFmtId="0" fontId="6" fillId="0" borderId="8" xfId="1" applyFont="1" applyBorder="1" applyAlignment="1">
      <alignment horizontal="justify" vertical="top"/>
    </xf>
    <xf numFmtId="164" fontId="2" fillId="0" borderId="0" xfId="1" applyNumberFormat="1" applyFont="1" applyAlignment="1">
      <alignment horizontal="right" vertical="top"/>
    </xf>
    <xf numFmtId="165" fontId="2" fillId="0" borderId="0" xfId="3" applyNumberFormat="1" applyFont="1" applyAlignment="1">
      <alignment horizontal="right" vertical="top"/>
    </xf>
    <xf numFmtId="4" fontId="3" fillId="0" borderId="0" xfId="1" applyNumberFormat="1" applyFont="1" applyAlignment="1">
      <alignment horizontal="center" vertical="top"/>
    </xf>
    <xf numFmtId="0" fontId="2" fillId="0" borderId="0" xfId="1" applyFont="1" applyFill="1" applyAlignment="1">
      <alignment horizontal="justify" vertical="top"/>
    </xf>
    <xf numFmtId="0" fontId="2" fillId="0" borderId="0" xfId="1" applyFont="1" applyFill="1" applyAlignment="1">
      <alignment horizontal="center" vertical="top"/>
    </xf>
    <xf numFmtId="4" fontId="2" fillId="0" borderId="0" xfId="1" applyNumberFormat="1" applyFont="1" applyFill="1" applyAlignment="1">
      <alignment horizontal="right" vertical="top"/>
    </xf>
    <xf numFmtId="165" fontId="2" fillId="0" borderId="0" xfId="3" applyNumberFormat="1" applyFont="1" applyFill="1" applyAlignment="1">
      <alignment horizontal="right" vertical="top"/>
    </xf>
    <xf numFmtId="0" fontId="2" fillId="0" borderId="0" xfId="1" applyFont="1" applyAlignment="1">
      <alignment horizontal="center" vertical="top" wrapText="1"/>
    </xf>
    <xf numFmtId="0" fontId="2" fillId="0" borderId="0" xfId="1" applyFont="1" applyFill="1" applyAlignment="1">
      <alignment horizontal="center" vertical="top" wrapText="1"/>
    </xf>
    <xf numFmtId="49" fontId="2" fillId="0" borderId="0" xfId="1" applyNumberFormat="1" applyFont="1" applyAlignment="1">
      <alignment horizontal="left" vertical="top"/>
    </xf>
    <xf numFmtId="0" fontId="3" fillId="0" borderId="0" xfId="1" applyFont="1" applyAlignment="1">
      <alignment horizontal="justify" vertical="top"/>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xf>
    <xf numFmtId="4" fontId="2" fillId="0" borderId="0" xfId="1" applyNumberFormat="1" applyFont="1" applyAlignment="1">
      <alignment horizontal="right" vertical="top"/>
    </xf>
    <xf numFmtId="0" fontId="3" fillId="3" borderId="0" xfId="1" applyFont="1" applyFill="1" applyAlignment="1">
      <alignment vertical="top"/>
    </xf>
    <xf numFmtId="0" fontId="3" fillId="3" borderId="0" xfId="1" applyFont="1" applyFill="1" applyAlignment="1">
      <alignment horizontal="center" vertical="top"/>
    </xf>
    <xf numFmtId="4" fontId="3" fillId="3" borderId="0" xfId="1" applyNumberFormat="1" applyFont="1" applyFill="1" applyAlignment="1">
      <alignment vertical="top"/>
    </xf>
    <xf numFmtId="4" fontId="2" fillId="0" borderId="0" xfId="1" applyNumberFormat="1" applyFont="1" applyFill="1" applyAlignment="1">
      <alignment vertical="top"/>
    </xf>
    <xf numFmtId="49" fontId="3" fillId="0" borderId="0" xfId="1" applyNumberFormat="1" applyFont="1" applyFill="1" applyAlignment="1">
      <alignment horizontal="left" vertical="top" shrinkToFit="1"/>
    </xf>
    <xf numFmtId="0" fontId="3" fillId="0" borderId="0" xfId="1" applyFont="1" applyFill="1" applyAlignment="1">
      <alignment horizontal="justify" vertical="top" shrinkToFit="1"/>
    </xf>
    <xf numFmtId="0" fontId="3" fillId="0" borderId="0" xfId="1" applyFont="1" applyFill="1" applyAlignment="1">
      <alignment horizontal="center" vertical="top" shrinkToFit="1"/>
    </xf>
    <xf numFmtId="164" fontId="3" fillId="0" borderId="0" xfId="1" applyNumberFormat="1" applyFont="1" applyFill="1" applyAlignment="1">
      <alignment horizontal="right" vertical="top" shrinkToFit="1"/>
    </xf>
    <xf numFmtId="165" fontId="3" fillId="0" borderId="0" xfId="3" applyNumberFormat="1" applyFont="1" applyFill="1" applyAlignment="1">
      <alignment horizontal="right" vertical="top" shrinkToFit="1"/>
    </xf>
    <xf numFmtId="165" fontId="3" fillId="0" borderId="0" xfId="3" applyNumberFormat="1" applyFont="1" applyAlignment="1">
      <alignment horizontal="right" vertical="top" shrinkToFit="1"/>
    </xf>
    <xf numFmtId="44" fontId="5" fillId="0" borderId="0" xfId="5" applyFont="1" applyAlignment="1">
      <alignment vertical="top"/>
    </xf>
    <xf numFmtId="9" fontId="2" fillId="0" borderId="0" xfId="6" applyFont="1" applyFill="1" applyAlignment="1">
      <alignment horizontal="left" vertical="top" shrinkToFit="1"/>
    </xf>
    <xf numFmtId="0" fontId="9" fillId="0" borderId="0" xfId="1" applyFont="1" applyAlignment="1">
      <alignment vertical="top"/>
    </xf>
    <xf numFmtId="165" fontId="2" fillId="0" borderId="0" xfId="3" applyNumberFormat="1" applyFont="1" applyAlignment="1">
      <alignment vertical="top"/>
    </xf>
    <xf numFmtId="4" fontId="10" fillId="0" borderId="0" xfId="1" applyNumberFormat="1" applyFont="1" applyAlignment="1">
      <alignment horizontal="center" vertical="center" wrapText="1"/>
    </xf>
    <xf numFmtId="0" fontId="2" fillId="0" borderId="0" xfId="1" applyFont="1" applyAlignment="1">
      <alignment horizontal="left" vertical="top"/>
    </xf>
    <xf numFmtId="0" fontId="2" fillId="0" borderId="0" xfId="1" applyFont="1" applyAlignment="1">
      <alignment horizontal="right" vertical="top"/>
    </xf>
    <xf numFmtId="8" fontId="2" fillId="0" borderId="0" xfId="3" applyNumberFormat="1" applyFont="1" applyAlignment="1">
      <alignment horizontal="right" vertical="top"/>
    </xf>
    <xf numFmtId="165" fontId="13" fillId="0" borderId="0" xfId="3" applyNumberFormat="1" applyFont="1" applyAlignment="1">
      <alignment horizontal="right" vertical="center"/>
    </xf>
    <xf numFmtId="0" fontId="12" fillId="3" borderId="0" xfId="1" applyFont="1" applyFill="1" applyAlignment="1">
      <alignment horizontal="justify" vertical="top"/>
    </xf>
    <xf numFmtId="0" fontId="13" fillId="3" borderId="0" xfId="1" applyFont="1" applyFill="1" applyAlignment="1">
      <alignment horizontal="center" vertical="top" wrapText="1"/>
    </xf>
    <xf numFmtId="0" fontId="13" fillId="3" borderId="0" xfId="1" applyFont="1" applyFill="1" applyAlignment="1">
      <alignment horizontal="right" vertical="top"/>
    </xf>
    <xf numFmtId="8" fontId="13" fillId="3" borderId="0" xfId="3" applyNumberFormat="1" applyFont="1" applyFill="1" applyAlignment="1">
      <alignment horizontal="right" vertical="top"/>
    </xf>
    <xf numFmtId="4" fontId="13" fillId="3" borderId="0" xfId="1" applyNumberFormat="1" applyFont="1" applyFill="1" applyAlignment="1">
      <alignment horizontal="center" vertical="top"/>
    </xf>
    <xf numFmtId="165" fontId="14" fillId="3" borderId="0" xfId="5" applyNumberFormat="1" applyFont="1" applyFill="1" applyAlignment="1">
      <alignment vertical="top"/>
    </xf>
    <xf numFmtId="49" fontId="15" fillId="0" borderId="0" xfId="1" applyNumberFormat="1" applyFont="1" applyAlignment="1">
      <alignment horizontal="left" vertical="top"/>
    </xf>
    <xf numFmtId="0" fontId="15" fillId="0" borderId="0" xfId="1" applyFont="1" applyAlignment="1">
      <alignment horizontal="justify" vertical="top"/>
    </xf>
    <xf numFmtId="0" fontId="15" fillId="0" borderId="0" xfId="1" applyFont="1" applyAlignment="1">
      <alignment horizontal="center" vertical="top" wrapText="1"/>
    </xf>
    <xf numFmtId="4" fontId="15" fillId="0" borderId="0" xfId="1" applyNumberFormat="1" applyFont="1" applyAlignment="1">
      <alignment horizontal="right" vertical="top"/>
    </xf>
    <xf numFmtId="165" fontId="15" fillId="0" borderId="0" xfId="3" applyNumberFormat="1" applyFont="1" applyAlignment="1">
      <alignment horizontal="right" vertical="top"/>
    </xf>
    <xf numFmtId="4" fontId="15" fillId="0" borderId="0" xfId="1" applyNumberFormat="1" applyFont="1" applyAlignment="1">
      <alignment horizontal="center" vertical="top"/>
    </xf>
    <xf numFmtId="165" fontId="15" fillId="0" borderId="0" xfId="5" applyNumberFormat="1" applyFont="1" applyAlignment="1">
      <alignment horizontal="right" vertical="top"/>
    </xf>
    <xf numFmtId="166" fontId="11" fillId="2" borderId="0" xfId="4" applyNumberFormat="1" applyFont="1" applyFill="1" applyAlignment="1">
      <alignment vertical="top"/>
    </xf>
    <xf numFmtId="0" fontId="11" fillId="2" borderId="0" xfId="4" applyFont="1" applyFill="1" applyBorder="1" applyAlignment="1">
      <alignment horizontal="justify" vertical="top"/>
    </xf>
    <xf numFmtId="0" fontId="3" fillId="0" borderId="6" xfId="1" applyFont="1" applyBorder="1" applyAlignment="1">
      <alignment horizontal="center" vertical="top"/>
    </xf>
    <xf numFmtId="0" fontId="3" fillId="0" borderId="8" xfId="1" applyFont="1" applyBorder="1" applyAlignment="1">
      <alignment horizontal="center" vertical="top"/>
    </xf>
    <xf numFmtId="0" fontId="7" fillId="2" borderId="12" xfId="1" applyFont="1" applyFill="1" applyBorder="1" applyAlignment="1">
      <alignment horizontal="center" vertical="top"/>
    </xf>
    <xf numFmtId="0" fontId="7" fillId="2" borderId="13" xfId="1" applyFont="1" applyFill="1" applyBorder="1" applyAlignment="1">
      <alignment horizontal="center" vertical="top"/>
    </xf>
    <xf numFmtId="0" fontId="7" fillId="2" borderId="14" xfId="1" applyFont="1" applyFill="1" applyBorder="1" applyAlignment="1">
      <alignment horizontal="center" vertical="top"/>
    </xf>
    <xf numFmtId="0" fontId="11" fillId="2" borderId="0" xfId="4" applyNumberFormat="1" applyFont="1" applyFill="1" applyBorder="1" applyAlignment="1">
      <alignment horizontal="center" vertical="top"/>
    </xf>
    <xf numFmtId="0" fontId="7" fillId="2" borderId="0" xfId="4" applyNumberFormat="1" applyFont="1" applyFill="1" applyAlignment="1">
      <alignment horizontal="center" vertical="top"/>
    </xf>
    <xf numFmtId="0" fontId="2" fillId="0" borderId="1" xfId="1" applyFont="1" applyBorder="1" applyAlignment="1">
      <alignment horizontal="center" vertical="top"/>
    </xf>
    <xf numFmtId="0" fontId="2" fillId="0" borderId="5" xfId="1" applyFont="1" applyBorder="1" applyAlignment="1">
      <alignment horizontal="center" vertical="top"/>
    </xf>
    <xf numFmtId="0" fontId="2" fillId="0" borderId="6" xfId="1" applyFont="1" applyBorder="1" applyAlignment="1">
      <alignment horizontal="center" vertical="top"/>
    </xf>
    <xf numFmtId="0" fontId="2" fillId="0" borderId="8" xfId="1" applyFont="1" applyBorder="1" applyAlignment="1">
      <alignment horizontal="center" vertical="top"/>
    </xf>
    <xf numFmtId="0" fontId="3" fillId="0" borderId="3" xfId="1" applyFont="1" applyBorder="1" applyAlignment="1">
      <alignment horizontal="center" vertical="top"/>
    </xf>
    <xf numFmtId="0" fontId="3" fillId="0" borderId="4" xfId="1" applyFont="1" applyBorder="1" applyAlignment="1">
      <alignment horizontal="center" vertical="top"/>
    </xf>
    <xf numFmtId="0" fontId="2" fillId="0" borderId="0" xfId="1" applyFont="1" applyBorder="1" applyAlignment="1">
      <alignment horizontal="center" vertical="top"/>
    </xf>
    <xf numFmtId="0" fontId="2" fillId="0" borderId="7" xfId="1" applyFont="1" applyBorder="1" applyAlignment="1">
      <alignment horizontal="center" vertical="top"/>
    </xf>
    <xf numFmtId="0" fontId="3" fillId="0" borderId="6" xfId="1" applyFont="1" applyBorder="1" applyAlignment="1">
      <alignment horizontal="justify" vertical="top"/>
    </xf>
    <xf numFmtId="14" fontId="3" fillId="0" borderId="1" xfId="1" applyNumberFormat="1" applyFont="1" applyBorder="1" applyAlignment="1">
      <alignment horizontal="right" vertical="top"/>
    </xf>
    <xf numFmtId="14" fontId="3" fillId="0" borderId="3" xfId="1" applyNumberFormat="1" applyFont="1" applyBorder="1" applyAlignment="1">
      <alignment horizontal="right" vertical="top"/>
    </xf>
    <xf numFmtId="0" fontId="2" fillId="0" borderId="6" xfId="1" applyNumberFormat="1" applyFont="1" applyBorder="1" applyAlignment="1">
      <alignment horizontal="justify" vertical="top"/>
    </xf>
    <xf numFmtId="0" fontId="2" fillId="0" borderId="8" xfId="1" applyNumberFormat="1" applyFont="1" applyBorder="1" applyAlignment="1">
      <alignment horizontal="justify" vertical="top"/>
    </xf>
    <xf numFmtId="14" fontId="3" fillId="0" borderId="5" xfId="1" applyNumberFormat="1" applyFont="1" applyBorder="1" applyAlignment="1">
      <alignment horizontal="right" vertical="top"/>
    </xf>
    <xf numFmtId="14" fontId="3" fillId="0" borderId="0" xfId="1" applyNumberFormat="1" applyFont="1" applyBorder="1" applyAlignment="1">
      <alignment horizontal="right" vertical="top"/>
    </xf>
    <xf numFmtId="14" fontId="3" fillId="0" borderId="9" xfId="1" applyNumberFormat="1" applyFont="1" applyBorder="1" applyAlignment="1">
      <alignment horizontal="right" vertical="top"/>
    </xf>
    <xf numFmtId="14" fontId="3" fillId="0" borderId="10" xfId="1" applyNumberFormat="1" applyFont="1" applyBorder="1" applyAlignment="1">
      <alignment horizontal="right" vertical="top"/>
    </xf>
    <xf numFmtId="0" fontId="3" fillId="0" borderId="1" xfId="1" applyFont="1" applyBorder="1" applyAlignment="1">
      <alignment horizontal="center" vertical="top"/>
    </xf>
    <xf numFmtId="0" fontId="2" fillId="0" borderId="6" xfId="1" applyNumberFormat="1" applyFont="1" applyBorder="1" applyAlignment="1">
      <alignment horizontal="left" vertical="top"/>
    </xf>
    <xf numFmtId="0" fontId="2" fillId="0" borderId="8" xfId="1" applyNumberFormat="1" applyFont="1" applyBorder="1" applyAlignment="1">
      <alignment horizontal="left" vertical="top"/>
    </xf>
    <xf numFmtId="0" fontId="2" fillId="0" borderId="9" xfId="1" applyFont="1" applyBorder="1" applyAlignment="1">
      <alignment horizontal="center" vertical="top"/>
    </xf>
    <xf numFmtId="0" fontId="2" fillId="0" borderId="10" xfId="1" applyFont="1" applyBorder="1" applyAlignment="1">
      <alignment horizontal="center" vertical="top"/>
    </xf>
    <xf numFmtId="0" fontId="2" fillId="0" borderId="11" xfId="1" applyFont="1" applyBorder="1" applyAlignment="1">
      <alignment horizontal="center" vertical="top"/>
    </xf>
  </cellXfs>
  <cellStyles count="7">
    <cellStyle name="Moneda" xfId="5" builtinId="4"/>
    <cellStyle name="Moneda 2" xfId="3"/>
    <cellStyle name="Normal" xfId="0" builtinId="0"/>
    <cellStyle name="Normal 2" xfId="1"/>
    <cellStyle name="Normal 2 2" xfId="4"/>
    <cellStyle name="Normal 3" xfId="2"/>
    <cellStyle name="Porcentaje" xfId="6" builtinId="5"/>
  </cellStyles>
  <dxfs count="0"/>
  <tableStyles count="0" defaultTableStyle="TableStyleMedium2" defaultPivotStyle="PivotStyleLight16"/>
  <colors>
    <mruColors>
      <color rgb="FF00953B"/>
      <color rgb="FF0033CC"/>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262552</xdr:colOff>
      <xdr:row>4</xdr:row>
      <xdr:rowOff>130631</xdr:rowOff>
    </xdr:from>
    <xdr:to>
      <xdr:col>1</xdr:col>
      <xdr:colOff>1366892</xdr:colOff>
      <xdr:row>8</xdr:row>
      <xdr:rowOff>192633</xdr:rowOff>
    </xdr:to>
    <xdr:pic>
      <xdr:nvPicPr>
        <xdr:cNvPr id="2" name="Imagen 1">
          <a:extLst>
            <a:ext uri="{FF2B5EF4-FFF2-40B4-BE49-F238E27FC236}">
              <a16:creationId xmlns:a16="http://schemas.microsoft.com/office/drawing/2014/main" id="{0942A209-4D16-4574-AE19-D331D116C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02" y="940256"/>
          <a:ext cx="1104340" cy="928777"/>
        </a:xfrm>
        <a:prstGeom prst="rect">
          <a:avLst/>
        </a:prstGeom>
      </xdr:spPr>
    </xdr:pic>
    <xdr:clientData/>
  </xdr:twoCellAnchor>
  <xdr:twoCellAnchor>
    <xdr:from>
      <xdr:col>7</xdr:col>
      <xdr:colOff>6021</xdr:colOff>
      <xdr:row>4</xdr:row>
      <xdr:rowOff>213635</xdr:rowOff>
    </xdr:from>
    <xdr:to>
      <xdr:col>7</xdr:col>
      <xdr:colOff>1456735</xdr:colOff>
      <xdr:row>5</xdr:row>
      <xdr:rowOff>206456</xdr:rowOff>
    </xdr:to>
    <xdr:pic>
      <xdr:nvPicPr>
        <xdr:cNvPr id="3" name="Imagen 2">
          <a:extLst>
            <a:ext uri="{FF2B5EF4-FFF2-40B4-BE49-F238E27FC236}">
              <a16:creationId xmlns:a16="http://schemas.microsoft.com/office/drawing/2014/main" id="{47A73678-DB79-4B13-AB27-66514F0A79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35971" y="1023260"/>
          <a:ext cx="1450714" cy="2309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5"/>
  <sheetViews>
    <sheetView showGridLines="0" showZeros="0" tabSelected="1" view="pageBreakPreview" zoomScale="70" zoomScaleNormal="70" zoomScaleSheetLayoutView="70" workbookViewId="0">
      <selection activeCell="I49" sqref="I1:I1048576"/>
    </sheetView>
  </sheetViews>
  <sheetFormatPr baseColWidth="10" defaultColWidth="9.140625" defaultRowHeight="12.75" x14ac:dyDescent="0.25"/>
  <cols>
    <col min="1" max="1" width="4.85546875" style="1" customWidth="1"/>
    <col min="2" max="2" width="23.5703125" style="1" customWidth="1"/>
    <col min="3" max="3" width="74.42578125" style="1" customWidth="1"/>
    <col min="4" max="4" width="13.140625" style="1" customWidth="1"/>
    <col min="5" max="5" width="11" style="1" customWidth="1"/>
    <col min="6" max="6" width="13.28515625" style="1" customWidth="1"/>
    <col min="7" max="7" width="25.140625" style="1" customWidth="1"/>
    <col min="8" max="8" width="22.42578125" style="1" customWidth="1"/>
    <col min="9" max="9" width="24.85546875" style="1" bestFit="1" customWidth="1"/>
    <col min="10" max="10" width="13.85546875" style="1" bestFit="1" customWidth="1"/>
    <col min="11" max="16384" width="9.140625" style="1"/>
  </cols>
  <sheetData>
    <row r="1" spans="2:8" ht="13.5" thickBot="1" x14ac:dyDescent="0.3"/>
    <row r="2" spans="2:8" ht="18.75" x14ac:dyDescent="0.25">
      <c r="B2" s="79"/>
      <c r="C2" s="5" t="s">
        <v>18</v>
      </c>
      <c r="D2" s="83" t="s">
        <v>21</v>
      </c>
      <c r="E2" s="83"/>
      <c r="F2" s="83"/>
      <c r="G2" s="84"/>
      <c r="H2" s="9"/>
    </row>
    <row r="3" spans="2:8" ht="18.75" x14ac:dyDescent="0.25">
      <c r="B3" s="80"/>
      <c r="C3" s="6" t="s">
        <v>19</v>
      </c>
      <c r="D3" s="85" t="s">
        <v>80</v>
      </c>
      <c r="E3" s="85"/>
      <c r="F3" s="85"/>
      <c r="G3" s="86"/>
      <c r="H3" s="10"/>
    </row>
    <row r="4" spans="2:8" x14ac:dyDescent="0.25">
      <c r="B4" s="80"/>
      <c r="C4" s="87" t="s">
        <v>78</v>
      </c>
      <c r="D4" s="85"/>
      <c r="E4" s="85"/>
      <c r="F4" s="85"/>
      <c r="G4" s="86"/>
      <c r="H4" s="10"/>
    </row>
    <row r="5" spans="2:8" ht="18.75" customHeight="1" x14ac:dyDescent="0.25">
      <c r="B5" s="80"/>
      <c r="C5" s="87"/>
      <c r="D5" s="85"/>
      <c r="E5" s="85"/>
      <c r="F5" s="85"/>
      <c r="G5" s="86"/>
      <c r="H5" s="10"/>
    </row>
    <row r="6" spans="2:8" ht="19.5" thickBot="1" x14ac:dyDescent="0.3">
      <c r="B6" s="80"/>
      <c r="C6" s="21"/>
      <c r="D6" s="85"/>
      <c r="E6" s="85"/>
      <c r="F6" s="85"/>
      <c r="G6" s="86"/>
      <c r="H6" s="10"/>
    </row>
    <row r="7" spans="2:8" x14ac:dyDescent="0.25">
      <c r="B7" s="81"/>
      <c r="C7" s="11" t="s">
        <v>0</v>
      </c>
      <c r="D7" s="88" t="s">
        <v>1</v>
      </c>
      <c r="E7" s="89"/>
      <c r="F7" s="89"/>
      <c r="G7" s="12"/>
      <c r="H7" s="10"/>
    </row>
    <row r="8" spans="2:8" ht="17.25" customHeight="1" x14ac:dyDescent="0.25">
      <c r="B8" s="81"/>
      <c r="C8" s="90" t="s">
        <v>79</v>
      </c>
      <c r="D8" s="92" t="s">
        <v>2</v>
      </c>
      <c r="E8" s="93"/>
      <c r="F8" s="93"/>
      <c r="G8" s="13"/>
      <c r="H8" s="10"/>
    </row>
    <row r="9" spans="2:8" ht="17.25" customHeight="1" x14ac:dyDescent="0.25">
      <c r="B9" s="81"/>
      <c r="C9" s="90"/>
      <c r="D9" s="14"/>
      <c r="E9" s="93" t="s">
        <v>3</v>
      </c>
      <c r="F9" s="93"/>
      <c r="G9" s="15"/>
      <c r="H9" s="10"/>
    </row>
    <row r="10" spans="2:8" ht="17.25" customHeight="1" thickBot="1" x14ac:dyDescent="0.3">
      <c r="B10" s="81"/>
      <c r="C10" s="91"/>
      <c r="D10" s="94" t="s">
        <v>20</v>
      </c>
      <c r="E10" s="95"/>
      <c r="F10" s="95"/>
      <c r="G10" s="16"/>
      <c r="H10" s="17"/>
    </row>
    <row r="11" spans="2:8" x14ac:dyDescent="0.25">
      <c r="B11" s="81"/>
      <c r="C11" s="18" t="s">
        <v>4</v>
      </c>
      <c r="D11" s="96" t="s">
        <v>5</v>
      </c>
      <c r="E11" s="83"/>
      <c r="F11" s="83"/>
      <c r="G11" s="84"/>
      <c r="H11" s="19" t="s">
        <v>6</v>
      </c>
    </row>
    <row r="12" spans="2:8" x14ac:dyDescent="0.25">
      <c r="B12" s="81"/>
      <c r="C12" s="97"/>
      <c r="D12" s="80">
        <v>0</v>
      </c>
      <c r="E12" s="85"/>
      <c r="F12" s="85"/>
      <c r="G12" s="86"/>
      <c r="H12" s="72"/>
    </row>
    <row r="13" spans="2:8" ht="13.5" thickBot="1" x14ac:dyDescent="0.3">
      <c r="B13" s="82"/>
      <c r="C13" s="98"/>
      <c r="D13" s="99"/>
      <c r="E13" s="100"/>
      <c r="F13" s="100"/>
      <c r="G13" s="101"/>
      <c r="H13" s="73"/>
    </row>
    <row r="14" spans="2:8" ht="13.5" thickBot="1" x14ac:dyDescent="0.3"/>
    <row r="15" spans="2:8" ht="13.5" thickBot="1" x14ac:dyDescent="0.3">
      <c r="B15" s="74" t="s">
        <v>37</v>
      </c>
      <c r="C15" s="75"/>
      <c r="D15" s="75"/>
      <c r="E15" s="75"/>
      <c r="F15" s="75"/>
      <c r="G15" s="75"/>
      <c r="H15" s="76"/>
    </row>
    <row r="16" spans="2:8" s="2" customFormat="1" ht="13.5" thickBot="1" x14ac:dyDescent="0.3">
      <c r="B16" s="3"/>
      <c r="C16" s="3"/>
      <c r="D16" s="3"/>
      <c r="E16" s="3"/>
      <c r="F16" s="3"/>
      <c r="G16" s="3"/>
      <c r="H16" s="3"/>
    </row>
    <row r="17" spans="2:8" ht="26.25" thickBot="1" x14ac:dyDescent="0.3">
      <c r="B17" s="33" t="s">
        <v>7</v>
      </c>
      <c r="C17" s="34" t="s">
        <v>8</v>
      </c>
      <c r="D17" s="34" t="s">
        <v>9</v>
      </c>
      <c r="E17" s="34" t="s">
        <v>10</v>
      </c>
      <c r="F17" s="35" t="s">
        <v>11</v>
      </c>
      <c r="G17" s="34" t="s">
        <v>12</v>
      </c>
      <c r="H17" s="36" t="s">
        <v>13</v>
      </c>
    </row>
    <row r="18" spans="2:8" ht="39.75" customHeight="1" x14ac:dyDescent="0.25">
      <c r="B18" s="31"/>
      <c r="C18" s="32" t="str">
        <f>+C8</f>
        <v>Rehabilitación de canchas de tenis en el Polideportivo Metropolitano del CODE, en el municipio de Zapopan, Jalisco.</v>
      </c>
      <c r="D18" s="29"/>
      <c r="E18" s="22"/>
      <c r="F18" s="23"/>
      <c r="G18" s="24"/>
      <c r="H18" s="56">
        <f>H19+H35+H40+H42</f>
        <v>0</v>
      </c>
    </row>
    <row r="19" spans="2:8" s="50" customFormat="1" ht="15" x14ac:dyDescent="0.25">
      <c r="B19" s="57" t="s">
        <v>31</v>
      </c>
      <c r="C19" s="57" t="s">
        <v>81</v>
      </c>
      <c r="D19" s="58"/>
      <c r="E19" s="59"/>
      <c r="F19" s="60"/>
      <c r="G19" s="61"/>
      <c r="H19" s="62">
        <f>SUM(H20:H34)</f>
        <v>0</v>
      </c>
    </row>
    <row r="20" spans="2:8" s="50" customFormat="1" ht="66" customHeight="1" x14ac:dyDescent="0.25">
      <c r="B20" s="53" t="s">
        <v>38</v>
      </c>
      <c r="C20" s="25" t="s">
        <v>85</v>
      </c>
      <c r="D20" s="29" t="s">
        <v>39</v>
      </c>
      <c r="E20" s="54">
        <v>344.99</v>
      </c>
      <c r="F20" s="55"/>
      <c r="G20" s="52"/>
      <c r="H20" s="51">
        <f t="shared" ref="H20:H34" si="0">+ROUND(E20*F20,2)</f>
        <v>0</v>
      </c>
    </row>
    <row r="21" spans="2:8" s="50" customFormat="1" ht="76.5" x14ac:dyDescent="0.25">
      <c r="B21" s="53" t="s">
        <v>22</v>
      </c>
      <c r="C21" s="25" t="s">
        <v>86</v>
      </c>
      <c r="D21" s="29" t="s">
        <v>39</v>
      </c>
      <c r="E21" s="54">
        <v>806.77</v>
      </c>
      <c r="F21" s="55"/>
      <c r="G21" s="52"/>
      <c r="H21" s="51">
        <f t="shared" si="0"/>
        <v>0</v>
      </c>
    </row>
    <row r="22" spans="2:8" s="50" customFormat="1" ht="76.5" x14ac:dyDescent="0.25">
      <c r="B22" s="53" t="s">
        <v>23</v>
      </c>
      <c r="C22" s="25" t="s">
        <v>87</v>
      </c>
      <c r="D22" s="29" t="s">
        <v>34</v>
      </c>
      <c r="E22" s="54">
        <v>571.86</v>
      </c>
      <c r="F22" s="55"/>
      <c r="G22" s="52"/>
      <c r="H22" s="51">
        <f t="shared" si="0"/>
        <v>0</v>
      </c>
    </row>
    <row r="23" spans="2:8" s="50" customFormat="1" ht="76.5" x14ac:dyDescent="0.25">
      <c r="B23" s="53" t="s">
        <v>24</v>
      </c>
      <c r="C23" s="25" t="s">
        <v>88</v>
      </c>
      <c r="D23" s="29" t="s">
        <v>39</v>
      </c>
      <c r="E23" s="54">
        <v>65.959999999999994</v>
      </c>
      <c r="F23" s="55"/>
      <c r="G23" s="24"/>
      <c r="H23" s="51">
        <f t="shared" si="0"/>
        <v>0</v>
      </c>
    </row>
    <row r="24" spans="2:8" s="50" customFormat="1" ht="127.5" x14ac:dyDescent="0.25">
      <c r="B24" s="53" t="s">
        <v>25</v>
      </c>
      <c r="C24" s="25" t="s">
        <v>62</v>
      </c>
      <c r="D24" s="29" t="s">
        <v>46</v>
      </c>
      <c r="E24" s="54">
        <v>56</v>
      </c>
      <c r="F24" s="55"/>
      <c r="G24" s="52"/>
      <c r="H24" s="51">
        <f t="shared" si="0"/>
        <v>0</v>
      </c>
    </row>
    <row r="25" spans="2:8" s="50" customFormat="1" ht="102" x14ac:dyDescent="0.25">
      <c r="B25" s="53" t="s">
        <v>26</v>
      </c>
      <c r="C25" s="25" t="s">
        <v>63</v>
      </c>
      <c r="D25" s="29" t="s">
        <v>46</v>
      </c>
      <c r="E25" s="54">
        <v>8</v>
      </c>
      <c r="F25" s="55"/>
      <c r="G25" s="24"/>
      <c r="H25" s="51">
        <f t="shared" si="0"/>
        <v>0</v>
      </c>
    </row>
    <row r="26" spans="2:8" s="50" customFormat="1" ht="51" x14ac:dyDescent="0.25">
      <c r="B26" s="53" t="s">
        <v>27</v>
      </c>
      <c r="C26" s="25" t="s">
        <v>64</v>
      </c>
      <c r="D26" s="29" t="s">
        <v>46</v>
      </c>
      <c r="E26" s="54">
        <v>1</v>
      </c>
      <c r="F26" s="55"/>
      <c r="G26" s="24"/>
      <c r="H26" s="51">
        <f t="shared" si="0"/>
        <v>0</v>
      </c>
    </row>
    <row r="27" spans="2:8" s="50" customFormat="1" ht="51" x14ac:dyDescent="0.25">
      <c r="B27" s="53" t="s">
        <v>28</v>
      </c>
      <c r="C27" s="25" t="s">
        <v>65</v>
      </c>
      <c r="D27" s="29" t="s">
        <v>46</v>
      </c>
      <c r="E27" s="54">
        <v>5</v>
      </c>
      <c r="F27" s="55"/>
      <c r="G27" s="24"/>
      <c r="H27" s="51">
        <f t="shared" si="0"/>
        <v>0</v>
      </c>
    </row>
    <row r="28" spans="2:8" s="50" customFormat="1" ht="51" x14ac:dyDescent="0.25">
      <c r="B28" s="53" t="s">
        <v>29</v>
      </c>
      <c r="C28" s="25" t="s">
        <v>66</v>
      </c>
      <c r="D28" s="29" t="s">
        <v>46</v>
      </c>
      <c r="E28" s="54">
        <v>3</v>
      </c>
      <c r="F28" s="55"/>
      <c r="G28" s="24"/>
      <c r="H28" s="51">
        <f t="shared" si="0"/>
        <v>0</v>
      </c>
    </row>
    <row r="29" spans="2:8" s="50" customFormat="1" ht="51" x14ac:dyDescent="0.25">
      <c r="B29" s="53" t="s">
        <v>40</v>
      </c>
      <c r="C29" s="25" t="s">
        <v>67</v>
      </c>
      <c r="D29" s="29" t="s">
        <v>46</v>
      </c>
      <c r="E29" s="54">
        <v>3</v>
      </c>
      <c r="F29" s="55"/>
      <c r="G29" s="24"/>
      <c r="H29" s="51">
        <f t="shared" si="0"/>
        <v>0</v>
      </c>
    </row>
    <row r="30" spans="2:8" s="50" customFormat="1" ht="51" x14ac:dyDescent="0.25">
      <c r="B30" s="53" t="s">
        <v>30</v>
      </c>
      <c r="C30" s="25" t="s">
        <v>68</v>
      </c>
      <c r="D30" s="29" t="s">
        <v>46</v>
      </c>
      <c r="E30" s="54">
        <v>30</v>
      </c>
      <c r="F30" s="55"/>
      <c r="G30" s="24"/>
      <c r="H30" s="51">
        <f t="shared" si="0"/>
        <v>0</v>
      </c>
    </row>
    <row r="31" spans="2:8" s="50" customFormat="1" ht="51" x14ac:dyDescent="0.25">
      <c r="B31" s="53" t="s">
        <v>33</v>
      </c>
      <c r="C31" s="25" t="s">
        <v>69</v>
      </c>
      <c r="D31" s="29" t="s">
        <v>46</v>
      </c>
      <c r="E31" s="54">
        <v>30</v>
      </c>
      <c r="F31" s="55"/>
      <c r="G31" s="24"/>
      <c r="H31" s="51">
        <f t="shared" si="0"/>
        <v>0</v>
      </c>
    </row>
    <row r="32" spans="2:8" s="50" customFormat="1" ht="38.25" x14ac:dyDescent="0.25">
      <c r="B32" s="53" t="s">
        <v>35</v>
      </c>
      <c r="C32" s="25" t="s">
        <v>70</v>
      </c>
      <c r="D32" s="29" t="s">
        <v>39</v>
      </c>
      <c r="E32" s="54">
        <v>972.9</v>
      </c>
      <c r="F32" s="55"/>
      <c r="G32" s="52"/>
      <c r="H32" s="51">
        <f t="shared" si="0"/>
        <v>0</v>
      </c>
    </row>
    <row r="33" spans="2:8" s="50" customFormat="1" ht="102" x14ac:dyDescent="0.25">
      <c r="B33" s="53" t="s">
        <v>41</v>
      </c>
      <c r="C33" s="25" t="s">
        <v>71</v>
      </c>
      <c r="D33" s="29" t="s">
        <v>39</v>
      </c>
      <c r="E33" s="54">
        <v>972.9</v>
      </c>
      <c r="F33" s="55"/>
      <c r="G33" s="24"/>
      <c r="H33" s="51">
        <f t="shared" si="0"/>
        <v>0</v>
      </c>
    </row>
    <row r="34" spans="2:8" s="50" customFormat="1" ht="25.5" x14ac:dyDescent="0.25">
      <c r="B34" s="53" t="s">
        <v>42</v>
      </c>
      <c r="C34" s="25" t="s">
        <v>72</v>
      </c>
      <c r="D34" s="29" t="s">
        <v>39</v>
      </c>
      <c r="E34" s="37">
        <v>2560.12</v>
      </c>
      <c r="F34" s="55"/>
      <c r="G34" s="24"/>
      <c r="H34" s="51">
        <f t="shared" si="0"/>
        <v>0</v>
      </c>
    </row>
    <row r="35" spans="2:8" s="50" customFormat="1" ht="15" x14ac:dyDescent="0.25">
      <c r="B35" s="57" t="s">
        <v>32</v>
      </c>
      <c r="C35" s="57" t="s">
        <v>82</v>
      </c>
      <c r="D35" s="58"/>
      <c r="E35" s="59"/>
      <c r="F35" s="60"/>
      <c r="G35" s="61"/>
      <c r="H35" s="62">
        <f>SUM(H36:H39)</f>
        <v>0</v>
      </c>
    </row>
    <row r="36" spans="2:8" s="50" customFormat="1" ht="55.5" customHeight="1" x14ac:dyDescent="0.25">
      <c r="B36" s="53" t="s">
        <v>59</v>
      </c>
      <c r="C36" s="25" t="s">
        <v>89</v>
      </c>
      <c r="D36" s="29" t="s">
        <v>39</v>
      </c>
      <c r="E36" s="37">
        <v>1482.91</v>
      </c>
      <c r="F36" s="55"/>
      <c r="G36" s="52"/>
      <c r="H36" s="51">
        <f t="shared" ref="H36:H39" si="1">+ROUND(E36*F36,2)</f>
        <v>0</v>
      </c>
    </row>
    <row r="37" spans="2:8" s="50" customFormat="1" ht="68.25" customHeight="1" x14ac:dyDescent="0.25">
      <c r="B37" s="53" t="s">
        <v>43</v>
      </c>
      <c r="C37" s="25" t="s">
        <v>86</v>
      </c>
      <c r="D37" s="29" t="s">
        <v>39</v>
      </c>
      <c r="E37" s="37">
        <v>2754.38</v>
      </c>
      <c r="F37" s="55"/>
      <c r="G37" s="24"/>
      <c r="H37" s="51">
        <f t="shared" si="1"/>
        <v>0</v>
      </c>
    </row>
    <row r="38" spans="2:8" s="50" customFormat="1" ht="45.75" customHeight="1" x14ac:dyDescent="0.25">
      <c r="B38" s="53" t="s">
        <v>44</v>
      </c>
      <c r="C38" s="25" t="s">
        <v>73</v>
      </c>
      <c r="D38" s="29" t="s">
        <v>46</v>
      </c>
      <c r="E38" s="54">
        <v>50</v>
      </c>
      <c r="F38" s="55"/>
      <c r="G38" s="52"/>
      <c r="H38" s="51">
        <f t="shared" si="1"/>
        <v>0</v>
      </c>
    </row>
    <row r="39" spans="2:8" s="50" customFormat="1" ht="51" x14ac:dyDescent="0.25">
      <c r="B39" s="53" t="s">
        <v>45</v>
      </c>
      <c r="C39" s="25" t="s">
        <v>74</v>
      </c>
      <c r="D39" s="29" t="s">
        <v>39</v>
      </c>
      <c r="E39" s="54">
        <v>50</v>
      </c>
      <c r="F39" s="55"/>
      <c r="G39" s="52"/>
      <c r="H39" s="51">
        <f t="shared" si="1"/>
        <v>0</v>
      </c>
    </row>
    <row r="40" spans="2:8" s="50" customFormat="1" ht="15" x14ac:dyDescent="0.25">
      <c r="B40" s="57" t="s">
        <v>60</v>
      </c>
      <c r="C40" s="57" t="s">
        <v>83</v>
      </c>
      <c r="D40" s="58"/>
      <c r="E40" s="59"/>
      <c r="F40" s="60"/>
      <c r="G40" s="61"/>
      <c r="H40" s="62">
        <f>SUM(H41)</f>
        <v>0</v>
      </c>
    </row>
    <row r="41" spans="2:8" s="50" customFormat="1" ht="76.5" x14ac:dyDescent="0.25">
      <c r="B41" s="53" t="s">
        <v>47</v>
      </c>
      <c r="C41" s="25" t="s">
        <v>86</v>
      </c>
      <c r="D41" s="29" t="s">
        <v>39</v>
      </c>
      <c r="E41" s="54">
        <v>722.55</v>
      </c>
      <c r="F41" s="55"/>
      <c r="G41" s="24"/>
      <c r="H41" s="51">
        <f t="shared" ref="H41:H53" si="2">+ROUND(E41*F41,2)</f>
        <v>0</v>
      </c>
    </row>
    <row r="42" spans="2:8" s="50" customFormat="1" ht="18" customHeight="1" x14ac:dyDescent="0.25">
      <c r="B42" s="57" t="s">
        <v>61</v>
      </c>
      <c r="C42" s="57" t="s">
        <v>84</v>
      </c>
      <c r="D42" s="58"/>
      <c r="E42" s="59"/>
      <c r="F42" s="60"/>
      <c r="G42" s="61"/>
      <c r="H42" s="62">
        <f>SUM(H43:H53)</f>
        <v>0</v>
      </c>
    </row>
    <row r="43" spans="2:8" s="50" customFormat="1" ht="66.75" customHeight="1" x14ac:dyDescent="0.25">
      <c r="B43" s="53" t="s">
        <v>48</v>
      </c>
      <c r="C43" s="25" t="s">
        <v>85</v>
      </c>
      <c r="D43" s="29" t="s">
        <v>39</v>
      </c>
      <c r="E43" s="54">
        <v>206.72</v>
      </c>
      <c r="F43" s="55"/>
      <c r="G43" s="24"/>
      <c r="H43" s="51">
        <f t="shared" si="2"/>
        <v>0</v>
      </c>
    </row>
    <row r="44" spans="2:8" s="50" customFormat="1" ht="66.75" customHeight="1" x14ac:dyDescent="0.25">
      <c r="B44" s="53" t="s">
        <v>49</v>
      </c>
      <c r="C44" s="25" t="s">
        <v>86</v>
      </c>
      <c r="D44" s="29" t="s">
        <v>39</v>
      </c>
      <c r="E44" s="54">
        <v>651.32000000000005</v>
      </c>
      <c r="F44" s="55"/>
      <c r="G44" s="24"/>
      <c r="H44" s="51">
        <f t="shared" si="2"/>
        <v>0</v>
      </c>
    </row>
    <row r="45" spans="2:8" s="50" customFormat="1" ht="64.5" customHeight="1" x14ac:dyDescent="0.25">
      <c r="B45" s="53" t="s">
        <v>50</v>
      </c>
      <c r="C45" s="25" t="s">
        <v>87</v>
      </c>
      <c r="D45" s="29" t="s">
        <v>34</v>
      </c>
      <c r="E45" s="54">
        <v>737.2</v>
      </c>
      <c r="F45" s="55"/>
      <c r="G45" s="24"/>
      <c r="H45" s="51">
        <f t="shared" si="2"/>
        <v>0</v>
      </c>
    </row>
    <row r="46" spans="2:8" s="50" customFormat="1" ht="66.75" customHeight="1" x14ac:dyDescent="0.25">
      <c r="B46" s="53" t="s">
        <v>51</v>
      </c>
      <c r="C46" s="25" t="s">
        <v>88</v>
      </c>
      <c r="D46" s="29" t="s">
        <v>39</v>
      </c>
      <c r="E46" s="54">
        <v>67.2</v>
      </c>
      <c r="F46" s="55"/>
      <c r="G46" s="24"/>
      <c r="H46" s="51">
        <f t="shared" si="2"/>
        <v>0</v>
      </c>
    </row>
    <row r="47" spans="2:8" s="50" customFormat="1" ht="127.5" x14ac:dyDescent="0.25">
      <c r="B47" s="53" t="s">
        <v>52</v>
      </c>
      <c r="C47" s="25" t="s">
        <v>62</v>
      </c>
      <c r="D47" s="29" t="s">
        <v>46</v>
      </c>
      <c r="E47" s="54">
        <v>48</v>
      </c>
      <c r="F47" s="55"/>
      <c r="G47" s="24"/>
      <c r="H47" s="51">
        <f t="shared" si="2"/>
        <v>0</v>
      </c>
    </row>
    <row r="48" spans="2:8" s="50" customFormat="1" ht="76.5" x14ac:dyDescent="0.25">
      <c r="B48" s="53" t="s">
        <v>53</v>
      </c>
      <c r="C48" s="25" t="s">
        <v>75</v>
      </c>
      <c r="D48" s="29" t="s">
        <v>46</v>
      </c>
      <c r="E48" s="54">
        <v>8</v>
      </c>
      <c r="F48" s="55"/>
      <c r="G48" s="52"/>
      <c r="H48" s="51">
        <f t="shared" si="2"/>
        <v>0</v>
      </c>
    </row>
    <row r="49" spans="2:9" s="50" customFormat="1" ht="89.25" x14ac:dyDescent="0.25">
      <c r="B49" s="53" t="s">
        <v>54</v>
      </c>
      <c r="C49" s="25" t="s">
        <v>76</v>
      </c>
      <c r="D49" s="29" t="s">
        <v>46</v>
      </c>
      <c r="E49" s="54">
        <v>8</v>
      </c>
      <c r="F49" s="55"/>
      <c r="G49" s="24"/>
      <c r="H49" s="51">
        <f t="shared" si="2"/>
        <v>0</v>
      </c>
    </row>
    <row r="50" spans="2:9" s="50" customFormat="1" ht="76.5" x14ac:dyDescent="0.25">
      <c r="B50" s="53" t="s">
        <v>55</v>
      </c>
      <c r="C50" s="25" t="s">
        <v>77</v>
      </c>
      <c r="D50" s="29" t="s">
        <v>46</v>
      </c>
      <c r="E50" s="54">
        <v>8</v>
      </c>
      <c r="F50" s="55"/>
      <c r="G50" s="52"/>
      <c r="H50" s="51">
        <f t="shared" si="2"/>
        <v>0</v>
      </c>
    </row>
    <row r="51" spans="2:9" s="50" customFormat="1" ht="38.25" x14ac:dyDescent="0.25">
      <c r="B51" s="53" t="s">
        <v>56</v>
      </c>
      <c r="C51" s="25" t="s">
        <v>70</v>
      </c>
      <c r="D51" s="29" t="s">
        <v>39</v>
      </c>
      <c r="E51" s="37">
        <v>2880</v>
      </c>
      <c r="F51" s="55"/>
      <c r="G51" s="24"/>
      <c r="H51" s="51">
        <f t="shared" si="2"/>
        <v>0</v>
      </c>
    </row>
    <row r="52" spans="2:9" s="50" customFormat="1" ht="102" x14ac:dyDescent="0.25">
      <c r="B52" s="53" t="s">
        <v>57</v>
      </c>
      <c r="C52" s="25" t="s">
        <v>71</v>
      </c>
      <c r="D52" s="29" t="s">
        <v>39</v>
      </c>
      <c r="E52" s="54">
        <v>2880</v>
      </c>
      <c r="F52" s="55"/>
      <c r="G52" s="52"/>
      <c r="H52" s="51">
        <f t="shared" si="2"/>
        <v>0</v>
      </c>
    </row>
    <row r="53" spans="2:9" s="50" customFormat="1" ht="25.5" x14ac:dyDescent="0.25">
      <c r="B53" s="53" t="s">
        <v>58</v>
      </c>
      <c r="C53" s="25" t="s">
        <v>72</v>
      </c>
      <c r="D53" s="29" t="s">
        <v>39</v>
      </c>
      <c r="E53" s="37">
        <v>2880</v>
      </c>
      <c r="F53" s="55"/>
      <c r="G53" s="52"/>
      <c r="H53" s="51">
        <f t="shared" si="2"/>
        <v>0</v>
      </c>
    </row>
    <row r="54" spans="2:9" s="2" customFormat="1" x14ac:dyDescent="0.25">
      <c r="B54" s="31"/>
      <c r="C54" s="25"/>
      <c r="D54" s="30"/>
      <c r="E54" s="27"/>
      <c r="F54" s="28"/>
      <c r="G54" s="26"/>
      <c r="H54" s="23"/>
      <c r="I54" s="49"/>
    </row>
    <row r="55" spans="2:9" s="2" customFormat="1" x14ac:dyDescent="0.25">
      <c r="B55" s="38"/>
      <c r="C55" s="39" t="s">
        <v>36</v>
      </c>
      <c r="D55" s="38"/>
      <c r="E55" s="40"/>
      <c r="F55" s="38"/>
      <c r="G55" s="38"/>
      <c r="H55" s="38"/>
      <c r="I55" s="20"/>
    </row>
    <row r="56" spans="2:9" s="2" customFormat="1" x14ac:dyDescent="0.25">
      <c r="E56" s="41"/>
      <c r="I56" s="20"/>
    </row>
    <row r="57" spans="2:9" s="2" customFormat="1" ht="25.5" x14ac:dyDescent="0.25">
      <c r="B57" s="42"/>
      <c r="C57" s="43" t="str">
        <f>+C8</f>
        <v>Rehabilitación de canchas de tenis en el Polideportivo Metropolitano del CODE, en el municipio de Zapopan, Jalisco.</v>
      </c>
      <c r="D57" s="44"/>
      <c r="E57" s="45"/>
      <c r="F57" s="46"/>
      <c r="G57" s="46"/>
      <c r="H57" s="47"/>
      <c r="I57" s="20"/>
    </row>
    <row r="58" spans="2:9" s="2" customFormat="1" ht="15.75" x14ac:dyDescent="0.25">
      <c r="B58" s="63" t="s">
        <v>31</v>
      </c>
      <c r="C58" s="64" t="str">
        <f>+VLOOKUP(B58,$B$19:$H$53,2,0)</f>
        <v>ESTADIO GRADERÍA Y MEDIOS.</v>
      </c>
      <c r="D58" s="65"/>
      <c r="E58" s="66"/>
      <c r="F58" s="67"/>
      <c r="G58" s="68"/>
      <c r="H58" s="69">
        <f>+VLOOKUP(B58,$B$19:$H$53,7,0)</f>
        <v>0</v>
      </c>
      <c r="I58" s="20"/>
    </row>
    <row r="59" spans="2:9" s="2" customFormat="1" ht="15.75" x14ac:dyDescent="0.25">
      <c r="B59" s="63" t="s">
        <v>32</v>
      </c>
      <c r="C59" s="64" t="str">
        <f>+VLOOKUP(B59,$B$19:$H$53,2,0)</f>
        <v>ESTADIO PLANTA BAJA</v>
      </c>
      <c r="D59" s="65"/>
      <c r="E59" s="66"/>
      <c r="F59" s="67"/>
      <c r="G59" s="68"/>
      <c r="H59" s="69">
        <f>+VLOOKUP(B59,$B$19:$H$53,7,0)</f>
        <v>0</v>
      </c>
      <c r="I59" s="20"/>
    </row>
    <row r="60" spans="2:9" s="2" customFormat="1" ht="15.75" x14ac:dyDescent="0.25">
      <c r="B60" s="63" t="s">
        <v>60</v>
      </c>
      <c r="C60" s="64" t="str">
        <f>+VLOOKUP(B60,$B$19:$H$53,2,0)</f>
        <v>ESTADIO FACHADA</v>
      </c>
      <c r="D60" s="65"/>
      <c r="E60" s="66"/>
      <c r="F60" s="67"/>
      <c r="G60" s="68"/>
      <c r="H60" s="69">
        <f>+VLOOKUP(B60,$B$19:$H$53,7,0)</f>
        <v>0</v>
      </c>
      <c r="I60" s="20"/>
    </row>
    <row r="61" spans="2:9" s="2" customFormat="1" ht="15.75" x14ac:dyDescent="0.25">
      <c r="B61" s="63" t="s">
        <v>61</v>
      </c>
      <c r="C61" s="64" t="str">
        <f>+VLOOKUP(B61,$B$19:$H$53,2,0)</f>
        <v>CANCHAS DE ENTRENAMIENTO Y CALENTAMIENTO</v>
      </c>
      <c r="D61" s="65"/>
      <c r="E61" s="66"/>
      <c r="F61" s="67"/>
      <c r="G61" s="68"/>
      <c r="H61" s="69">
        <f>+VLOOKUP(B61,$B$19:$H$53,7,0)</f>
        <v>0</v>
      </c>
      <c r="I61" s="20"/>
    </row>
    <row r="62" spans="2:9" s="4" customFormat="1" ht="15" x14ac:dyDescent="0.25">
      <c r="B62" s="77" t="s">
        <v>14</v>
      </c>
      <c r="C62" s="77"/>
      <c r="D62" s="77"/>
      <c r="E62" s="77"/>
      <c r="F62" s="77"/>
      <c r="G62" s="71" t="s">
        <v>15</v>
      </c>
      <c r="H62" s="70">
        <f>H58+H59+H60+H61</f>
        <v>0</v>
      </c>
      <c r="I62" s="48"/>
    </row>
    <row r="63" spans="2:9" s="4" customFormat="1" ht="15" x14ac:dyDescent="0.25">
      <c r="B63" s="78"/>
      <c r="C63" s="78"/>
      <c r="D63" s="78"/>
      <c r="E63" s="78"/>
      <c r="F63" s="78"/>
      <c r="G63" s="71" t="s">
        <v>16</v>
      </c>
      <c r="H63" s="70">
        <f>+ROUND(H62*0.16,2)</f>
        <v>0</v>
      </c>
      <c r="I63" s="48"/>
    </row>
    <row r="64" spans="2:9" s="4" customFormat="1" ht="15" x14ac:dyDescent="0.25">
      <c r="B64" s="78"/>
      <c r="C64" s="78"/>
      <c r="D64" s="78"/>
      <c r="E64" s="78"/>
      <c r="F64" s="78"/>
      <c r="G64" s="71" t="s">
        <v>17</v>
      </c>
      <c r="H64" s="70">
        <f>+H62+H63</f>
        <v>0</v>
      </c>
      <c r="I64" s="48"/>
    </row>
    <row r="65" spans="8:8" s="2" customFormat="1" x14ac:dyDescent="0.25"/>
    <row r="66" spans="8:8" s="2" customFormat="1" x14ac:dyDescent="0.25"/>
    <row r="67" spans="8:8" s="2" customFormat="1" x14ac:dyDescent="0.25">
      <c r="H67" s="8"/>
    </row>
    <row r="68" spans="8:8" s="2" customFormat="1" x14ac:dyDescent="0.25">
      <c r="H68" s="8"/>
    </row>
    <row r="69" spans="8:8" s="2" customFormat="1" x14ac:dyDescent="0.25"/>
    <row r="70" spans="8:8" s="2" customFormat="1" x14ac:dyDescent="0.25"/>
    <row r="71" spans="8:8" s="2" customFormat="1" x14ac:dyDescent="0.25"/>
    <row r="72" spans="8:8" s="2" customFormat="1" x14ac:dyDescent="0.25">
      <c r="H72" s="7"/>
    </row>
    <row r="73" spans="8:8" s="2" customFormat="1" x14ac:dyDescent="0.25"/>
    <row r="74" spans="8:8" s="2" customFormat="1" x14ac:dyDescent="0.25"/>
    <row r="75" spans="8:8" s="2" customFormat="1" x14ac:dyDescent="0.25"/>
    <row r="76" spans="8:8" s="2" customFormat="1" x14ac:dyDescent="0.25"/>
    <row r="77" spans="8:8" s="2" customFormat="1" x14ac:dyDescent="0.25"/>
    <row r="78" spans="8:8" s="2" customFormat="1" x14ac:dyDescent="0.25"/>
    <row r="79" spans="8:8" s="2" customFormat="1" x14ac:dyDescent="0.25"/>
    <row r="80" spans="8:8" s="2" customFormat="1" x14ac:dyDescent="0.25"/>
    <row r="81" s="2" customFormat="1" x14ac:dyDescent="0.25"/>
    <row r="82" s="2" customFormat="1" x14ac:dyDescent="0.25"/>
    <row r="83" s="2" customFormat="1" x14ac:dyDescent="0.25"/>
    <row r="84" s="2" customFormat="1" x14ac:dyDescent="0.25"/>
    <row r="85" s="2" customFormat="1" x14ac:dyDescent="0.25"/>
  </sheetData>
  <autoFilter ref="B18:H53"/>
  <mergeCells count="16">
    <mergeCell ref="H12:H13"/>
    <mergeCell ref="B15:H15"/>
    <mergeCell ref="B62:F62"/>
    <mergeCell ref="B63:F64"/>
    <mergeCell ref="B2:B13"/>
    <mergeCell ref="D2:G2"/>
    <mergeCell ref="D3:G6"/>
    <mergeCell ref="C4:C5"/>
    <mergeCell ref="D7:F7"/>
    <mergeCell ref="C8:C10"/>
    <mergeCell ref="D8:F8"/>
    <mergeCell ref="E9:F9"/>
    <mergeCell ref="D10:F10"/>
    <mergeCell ref="D11:G11"/>
    <mergeCell ref="C12:C13"/>
    <mergeCell ref="D12:G13"/>
  </mergeCells>
  <printOptions horizontalCentered="1"/>
  <pageMargins left="0.19685039370078741" right="0.19685039370078741" top="0.19685039370078741" bottom="0.39370078740157483" header="0.27559055118110237" footer="0.19685039370078741"/>
  <pageSetup scale="71" orientation="landscape" horizontalDpi="300" verticalDpi="300" r:id="rId1"/>
  <headerFooter>
    <oddFooter>&amp;C&amp;8Página &amp;P de &amp;N</oddFooter>
  </headerFooter>
  <rowBreaks count="1" manualBreakCount="1">
    <brk id="53" max="7"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catalogo</vt:lpstr>
      <vt:lpstr>catalogo!Área_de_impresión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2019-05-29T21:21:07Z</cp:lastPrinted>
  <dcterms:created xsi:type="dcterms:W3CDTF">2018-12-17T16:20:56Z</dcterms:created>
  <dcterms:modified xsi:type="dcterms:W3CDTF">2019-06-26T14:51:16Z</dcterms:modified>
</cp:coreProperties>
</file>