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ocuments\OBRAS\OBRAS 2019\SIOP\Direccion de presupuestos de Obra publica\Presupuestos\23.- CENTRO DE SALUD TIPO\15.- CITUS\1.- REVION JORGE\"/>
    </mc:Choice>
  </mc:AlternateContent>
  <bookViews>
    <workbookView xWindow="0" yWindow="120" windowWidth="20730" windowHeight="9015"/>
  </bookViews>
  <sheets>
    <sheet name="CATÁLOGO" sheetId="5" r:id="rId1"/>
  </sheets>
  <definedNames>
    <definedName name="_xlnm._FilterDatabase" localSheetId="0" hidden="1">CATÁLOGO!$B$1:$B$415</definedName>
    <definedName name="area" localSheetId="0">#REF!</definedName>
    <definedName name="area">#REF!</definedName>
    <definedName name="_xlnm.Print_Area" localSheetId="0">CATÁLOGO!$B$2:$H$276</definedName>
    <definedName name="cargo" localSheetId="0">#REF!</definedName>
    <definedName name="cargo">#REF!</definedName>
    <definedName name="cargocontacto" localSheetId="0">#REF!</definedName>
    <definedName name="cargocontacto">#REF!</definedName>
    <definedName name="cargoresponsabledelaobra" localSheetId="0">#REF!</definedName>
    <definedName name="cargoresponsabledelaobra">#REF!</definedName>
    <definedName name="cargovendedor" localSheetId="0">#REF!</definedName>
    <definedName name="cargovendedor">#REF!</definedName>
    <definedName name="ciudad" localSheetId="0">#REF!</definedName>
    <definedName name="ciudad">#REF!</definedName>
    <definedName name="ciudadcliente" localSheetId="0">#REF!</definedName>
    <definedName name="ciudadcliente">#REF!</definedName>
    <definedName name="ciudaddelaobra" localSheetId="0">#REF!</definedName>
    <definedName name="ciudaddelaobra">#REF!</definedName>
    <definedName name="cmic" localSheetId="0">#REF!</definedName>
    <definedName name="cmic">#REF!</definedName>
    <definedName name="codigodelaobra" localSheetId="0">#REF!</definedName>
    <definedName name="codigodelaobra">#REF!</definedName>
    <definedName name="codigopostalcliente" localSheetId="0">#REF!</definedName>
    <definedName name="codigopostalcliente">#REF!</definedName>
    <definedName name="codigopostaldelaobra" localSheetId="0">#REF!</definedName>
    <definedName name="codigopostaldelaobra">#REF!</definedName>
    <definedName name="codigovendedor" localSheetId="0">#REF!</definedName>
    <definedName name="codigovendedor">#REF!</definedName>
    <definedName name="colonia" localSheetId="0">#REF!</definedName>
    <definedName name="colonia">#REF!</definedName>
    <definedName name="coloniacliente" localSheetId="0">#REF!</definedName>
    <definedName name="coloniacliente">#REF!</definedName>
    <definedName name="coloniadelaobra" localSheetId="0">#REF!</definedName>
    <definedName name="coloniadelaobra">#REF!</definedName>
    <definedName name="contactocliente" localSheetId="0">#REF!</definedName>
    <definedName name="contactocliente">#REF!</definedName>
    <definedName name="decimalesredondeo" localSheetId="0">#REF!</definedName>
    <definedName name="decimalesredondeo">#REF!</definedName>
    <definedName name="departamento" localSheetId="0">#REF!</definedName>
    <definedName name="departamento">#REF!</definedName>
    <definedName name="direccioncliente" localSheetId="0">#REF!</definedName>
    <definedName name="direccioncliente">#REF!</definedName>
    <definedName name="direcciondeconcurso" localSheetId="0">#REF!</definedName>
    <definedName name="direcciondeconcurso">#REF!</definedName>
    <definedName name="direcciondelaobra" localSheetId="0">#REF!</definedName>
    <definedName name="direcciondelaobra">#REF!</definedName>
    <definedName name="domicilio" localSheetId="0">#REF!</definedName>
    <definedName name="domicilio">#REF!</definedName>
    <definedName name="email" localSheetId="0">#REF!</definedName>
    <definedName name="email">#REF!</definedName>
    <definedName name="emailcliente" localSheetId="0">#REF!</definedName>
    <definedName name="emailcliente">#REF!</definedName>
    <definedName name="emaildelaobra" localSheetId="0">#REF!</definedName>
    <definedName name="emaildelaobra">#REF!</definedName>
    <definedName name="estado" localSheetId="0">#REF!</definedName>
    <definedName name="estado">#REF!</definedName>
    <definedName name="estadodelaobra" localSheetId="0">#REF!</definedName>
    <definedName name="estadodelaobra">#REF!</definedName>
    <definedName name="fechaconvocatoria" localSheetId="0">#REF!</definedName>
    <definedName name="fechaconvocatoria">#REF!</definedName>
    <definedName name="fechadeconcurso" localSheetId="0">#REF!</definedName>
    <definedName name="fechadeconcurso">#REF!</definedName>
    <definedName name="fechainicio" localSheetId="0">#REF!</definedName>
    <definedName name="fechainicio">#REF!</definedName>
    <definedName name="fechaterminacion" localSheetId="0">#REF!</definedName>
    <definedName name="fechaterminacion">#REF!</definedName>
    <definedName name="imss" localSheetId="0">#REF!</definedName>
    <definedName name="imss">#REF!</definedName>
    <definedName name="infonavit" localSheetId="0">#REF!</definedName>
    <definedName name="infonavit">#REF!</definedName>
    <definedName name="mailcontacto" localSheetId="0">#REF!</definedName>
    <definedName name="mailcontacto">#REF!</definedName>
    <definedName name="mailvendedor" localSheetId="0">#REF!</definedName>
    <definedName name="mailvendedor">#REF!</definedName>
    <definedName name="nombrecliente" localSheetId="0">#REF!</definedName>
    <definedName name="nombrecliente">#REF!</definedName>
    <definedName name="nombredelaobra" localSheetId="0">#REF!</definedName>
    <definedName name="nombredelaobra">#REF!</definedName>
    <definedName name="nombrevendedor" localSheetId="0">#REF!</definedName>
    <definedName name="nombrevendedor">#REF!</definedName>
    <definedName name="numconvocatoria" localSheetId="0">#REF!</definedName>
    <definedName name="numconvocatoria">#REF!</definedName>
    <definedName name="numerodeconcurso" localSheetId="0">#REF!</definedName>
    <definedName name="numerodeconcurso">#REF!</definedName>
    <definedName name="plazocalculado" localSheetId="0">#REF!</definedName>
    <definedName name="plazocalculado">#REF!</definedName>
    <definedName name="plazoreal" localSheetId="0">#REF!</definedName>
    <definedName name="plazoreal">#REF!</definedName>
    <definedName name="porcentajeivapresupuesto" localSheetId="0">#REF!</definedName>
    <definedName name="porcentajeivapresupuesto">#REF!</definedName>
    <definedName name="primeramoneda" localSheetId="0">#REF!</definedName>
    <definedName name="primeramoneda">#REF!</definedName>
    <definedName name="Print_Area_1">#REF!</definedName>
    <definedName name="Print_Titles_1">#REF!</definedName>
    <definedName name="razonsocial" localSheetId="0">#REF!</definedName>
    <definedName name="razonsocial">#REF!</definedName>
    <definedName name="remateprimeramoneda" localSheetId="0">#REF!</definedName>
    <definedName name="remateprimeramoneda">#REF!</definedName>
    <definedName name="rematesegundamoneda" localSheetId="0">#REF!</definedName>
    <definedName name="rematesegundamoneda">#REF!</definedName>
    <definedName name="responsable" localSheetId="0">#REF!</definedName>
    <definedName name="responsable">#REF!</definedName>
    <definedName name="responsabledelaobra" localSheetId="0">#REF!</definedName>
    <definedName name="responsabledelaobra">#REF!</definedName>
    <definedName name="rfc" localSheetId="0">#REF!</definedName>
    <definedName name="rfc">#REF!</definedName>
    <definedName name="segundamoneda" localSheetId="0">#REF!</definedName>
    <definedName name="segundamoneda">#REF!</definedName>
    <definedName name="telefono" localSheetId="0">#REF!</definedName>
    <definedName name="telefono">#REF!</definedName>
    <definedName name="telefonocliente" localSheetId="0">#REF!</definedName>
    <definedName name="telefonocliente">#REF!</definedName>
    <definedName name="telefonocontacto" localSheetId="0">#REF!</definedName>
    <definedName name="telefonocontacto">#REF!</definedName>
    <definedName name="telefonodelaobra" localSheetId="0">#REF!</definedName>
    <definedName name="telefonodelaobra">#REF!</definedName>
    <definedName name="telefonovendedor" localSheetId="0">#REF!</definedName>
    <definedName name="telefonovendedor">#REF!</definedName>
    <definedName name="tipodelicitacion" localSheetId="0">#REF!</definedName>
    <definedName name="tipodelicitacion">#REF!</definedName>
    <definedName name="_xlnm.Print_Titles" localSheetId="0">CATÁLOGO!$2:$17</definedName>
    <definedName name="totalpresupuestoprimeramoneda" localSheetId="0">#REF!</definedName>
    <definedName name="totalpresupuestoprimeramoneda">#REF!</definedName>
    <definedName name="totalpresupuestosegundamoneda" localSheetId="0">#REF!</definedName>
    <definedName name="totalpresupuestosegundamoneda">#REF!</definedName>
  </definedNames>
  <calcPr calcId="162913"/>
</workbook>
</file>

<file path=xl/calcChain.xml><?xml version="1.0" encoding="utf-8"?>
<calcChain xmlns="http://schemas.openxmlformats.org/spreadsheetml/2006/main">
  <c r="C261" i="5" l="1"/>
  <c r="C262" i="5"/>
  <c r="C272" i="5"/>
  <c r="C263" i="5"/>
  <c r="C264" i="5"/>
  <c r="C265" i="5"/>
  <c r="C266" i="5"/>
  <c r="C267" i="5"/>
  <c r="C268" i="5"/>
  <c r="C269" i="5"/>
  <c r="C270" i="5"/>
  <c r="C271" i="5"/>
  <c r="C260" i="5"/>
  <c r="C259" i="5"/>
  <c r="C252" i="5" l="1"/>
  <c r="H127" i="5" l="1"/>
  <c r="C247" i="5"/>
  <c r="C248" i="5"/>
  <c r="C249" i="5"/>
  <c r="C250" i="5"/>
  <c r="C251" i="5"/>
  <c r="C253" i="5"/>
  <c r="C254" i="5"/>
  <c r="C255" i="5"/>
  <c r="C256" i="5"/>
  <c r="C257" i="5"/>
  <c r="C258" i="5"/>
  <c r="C246" i="5"/>
  <c r="H128" i="5" l="1"/>
  <c r="H129" i="5"/>
  <c r="H130" i="5"/>
  <c r="H131" i="5"/>
  <c r="H132" i="5"/>
  <c r="H133" i="5"/>
  <c r="H134" i="5"/>
  <c r="H135" i="5"/>
  <c r="H136" i="5"/>
  <c r="H137" i="5"/>
  <c r="H138" i="5"/>
  <c r="H140" i="5"/>
  <c r="H141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80" i="5"/>
  <c r="H181" i="5"/>
  <c r="H182" i="5"/>
  <c r="H183" i="5"/>
  <c r="H185" i="5"/>
  <c r="H184" i="5" s="1"/>
  <c r="H264" i="5" s="1"/>
  <c r="H187" i="5"/>
  <c r="H188" i="5"/>
  <c r="H190" i="5"/>
  <c r="H191" i="5"/>
  <c r="H192" i="5"/>
  <c r="H193" i="5"/>
  <c r="H194" i="5"/>
  <c r="H195" i="5"/>
  <c r="H196" i="5"/>
  <c r="H197" i="5"/>
  <c r="H198" i="5"/>
  <c r="H200" i="5"/>
  <c r="H201" i="5"/>
  <c r="H202" i="5"/>
  <c r="H203" i="5"/>
  <c r="H204" i="5"/>
  <c r="H205" i="5"/>
  <c r="H206" i="5"/>
  <c r="H207" i="5"/>
  <c r="H208" i="5"/>
  <c r="H209" i="5"/>
  <c r="H210" i="5"/>
  <c r="H212" i="5"/>
  <c r="H211" i="5" s="1"/>
  <c r="H268" i="5" s="1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2" i="5"/>
  <c r="H233" i="5"/>
  <c r="H234" i="5"/>
  <c r="H236" i="5"/>
  <c r="H237" i="5"/>
  <c r="H238" i="5"/>
  <c r="H239" i="5"/>
  <c r="H241" i="5"/>
  <c r="H240" i="5" s="1"/>
  <c r="H272" i="5" s="1"/>
  <c r="H20" i="5"/>
  <c r="H21" i="5"/>
  <c r="H22" i="5"/>
  <c r="H23" i="5"/>
  <c r="H24" i="5"/>
  <c r="H25" i="5"/>
  <c r="H26" i="5"/>
  <c r="H27" i="5"/>
  <c r="H28" i="5"/>
  <c r="H29" i="5"/>
  <c r="H30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1" i="5"/>
  <c r="H62" i="5"/>
  <c r="H63" i="5"/>
  <c r="H64" i="5"/>
  <c r="H66" i="5"/>
  <c r="H67" i="5"/>
  <c r="H69" i="5"/>
  <c r="H70" i="5"/>
  <c r="H72" i="5"/>
  <c r="H73" i="5"/>
  <c r="H74" i="5"/>
  <c r="H75" i="5"/>
  <c r="H76" i="5"/>
  <c r="H77" i="5"/>
  <c r="H78" i="5"/>
  <c r="H79" i="5"/>
  <c r="H80" i="5"/>
  <c r="H82" i="5"/>
  <c r="H83" i="5"/>
  <c r="H84" i="5"/>
  <c r="H85" i="5"/>
  <c r="H86" i="5"/>
  <c r="H87" i="5"/>
  <c r="H88" i="5"/>
  <c r="H89" i="5"/>
  <c r="H90" i="5"/>
  <c r="H91" i="5"/>
  <c r="H92" i="5"/>
  <c r="H93" i="5"/>
  <c r="H95" i="5"/>
  <c r="H94" i="5" s="1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5" i="5"/>
  <c r="H116" i="5"/>
  <c r="H118" i="5"/>
  <c r="H119" i="5"/>
  <c r="H120" i="5"/>
  <c r="H121" i="5"/>
  <c r="H122" i="5"/>
  <c r="H124" i="5"/>
  <c r="H123" i="5" s="1"/>
  <c r="H142" i="5" l="1"/>
  <c r="H262" i="5" s="1"/>
  <c r="H231" i="5"/>
  <c r="H270" i="5" s="1"/>
  <c r="H114" i="5"/>
  <c r="H139" i="5"/>
  <c r="H261" i="5" s="1"/>
  <c r="H235" i="5"/>
  <c r="H81" i="5"/>
  <c r="H19" i="5"/>
  <c r="H213" i="5"/>
  <c r="H199" i="5"/>
  <c r="H179" i="5"/>
  <c r="H263" i="5" s="1"/>
  <c r="H117" i="5"/>
  <c r="H96" i="5"/>
  <c r="H71" i="5"/>
  <c r="H68" i="5"/>
  <c r="H65" i="5"/>
  <c r="H60" i="5"/>
  <c r="H31" i="5"/>
  <c r="H257" i="5"/>
  <c r="H189" i="5"/>
  <c r="H186" i="5"/>
  <c r="H126" i="5"/>
  <c r="H260" i="5" s="1"/>
  <c r="H252" i="5" l="1"/>
  <c r="H265" i="5"/>
  <c r="H256" i="5"/>
  <c r="H269" i="5"/>
  <c r="H253" i="5"/>
  <c r="H266" i="5"/>
  <c r="H254" i="5"/>
  <c r="H267" i="5"/>
  <c r="H258" i="5"/>
  <c r="H271" i="5"/>
  <c r="H125" i="5"/>
  <c r="H259" i="5" s="1"/>
  <c r="H250" i="5"/>
  <c r="H248" i="5"/>
  <c r="H255" i="5"/>
  <c r="H249" i="5"/>
  <c r="H251" i="5"/>
  <c r="H18" i="5"/>
  <c r="H246" i="5" s="1"/>
  <c r="H247" i="5"/>
  <c r="H274" i="5" l="1"/>
  <c r="H275" i="5" s="1"/>
  <c r="H276" i="5" s="1"/>
</calcChain>
</file>

<file path=xl/sharedStrings.xml><?xml version="1.0" encoding="utf-8"?>
<sst xmlns="http://schemas.openxmlformats.org/spreadsheetml/2006/main" count="699" uniqueCount="392">
  <si>
    <t>DESCRIPCIÓN GENERAL DE LOS TRABAJOS:</t>
  </si>
  <si>
    <t>FECHA DE INICIO:</t>
  </si>
  <si>
    <t>FECHA DE TERMINACIÓN:</t>
  </si>
  <si>
    <t>PLAZO DE EJECUCIÓN:</t>
  </si>
  <si>
    <t>RAZÓN SOCIAL DEL LICITANTE:</t>
  </si>
  <si>
    <t>NOMBRE, CARGO Y FIRMA DEL LICITANTE: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</si>
  <si>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</si>
  <si>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</si>
  <si>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</si>
  <si>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</si>
  <si>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</si>
  <si>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</si>
  <si>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</si>
  <si>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</si>
  <si>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IMPORTE CON LETRA (IVA INCLUIDO)</t>
  </si>
  <si>
    <t>SUBTOTAL M. N.</t>
  </si>
  <si>
    <t>IVA M. N.</t>
  </si>
  <si>
    <t>TOTAL M. N.</t>
  </si>
  <si>
    <t>GOBIERNO DEL ESTADO DE JALISCO</t>
  </si>
  <si>
    <t>SECRETARÍA DE INFRAESTRUCTURA Y OBRA PÚBLICA</t>
  </si>
  <si>
    <t>FECHA:</t>
  </si>
  <si>
    <t>NÚMERO DE PROCEDIMIENTO:</t>
  </si>
  <si>
    <t>A</t>
  </si>
  <si>
    <t>B</t>
  </si>
  <si>
    <t>M</t>
  </si>
  <si>
    <t>RESUMEN DE PARTIDAS</t>
  </si>
  <si>
    <t>CATALGO DE CONCEPTOS</t>
  </si>
  <si>
    <t>M2</t>
  </si>
  <si>
    <t>M3</t>
  </si>
  <si>
    <t>PZA</t>
  </si>
  <si>
    <t>A1</t>
  </si>
  <si>
    <t>A2</t>
  </si>
  <si>
    <t>A3</t>
  </si>
  <si>
    <t>A4</t>
  </si>
  <si>
    <t>B1</t>
  </si>
  <si>
    <t>B2</t>
  </si>
  <si>
    <t>B3</t>
  </si>
  <si>
    <t>LIMPIEZA</t>
  </si>
  <si>
    <t>PINTURA</t>
  </si>
  <si>
    <t>INSTALACION ELECTRICA</t>
  </si>
  <si>
    <t>DESMONTAJE DE PUERTA DE MADERA, HERRERIA, ALUMINIO Y MULTYPANEL HASTA 2.10 M. DE ALTURA CON MARCO, SIN RECUPERACIÓN, INCLUYE: ACARREO FUERA DE LA OBRA, MANO DE OBRA, EQUIPO Y HERRAMIENTA.</t>
  </si>
  <si>
    <t>BOQUILLAS Y BOLEOS EN PUERTAS Y VENTANAS, CON MORTERO CEMENTO-CAL-ARENA 1:2:6, INCLUYE: ANDAMIOS Y ACARREO DE MATERIALES AL SITIO DE SU UTILIZACION.</t>
  </si>
  <si>
    <t>SUMINISTRO Y APLICACION DE PINTURA DE ESMALTE ALQUIDALICO ANTICORROSIVO, ACABADO BRILLANTE, PARA INTERIORES Y EXTERIORES QUE NO DESPRENDA VAPORES TÓXICOS NI OLORES DESAGRADABLES, CON LAS SIGUIENTES CARACTERÍSTICAS ( SÓLIDOS POR PESO 49-60%, SÓLIDOS POR VOLUMEN 40-46%, VISCOSIDAD DE 110-160 UK A 25°C, DENSIDAD 0.9-1.2 TON/M3., BRILLO A 60°C, 90%, TIEMPO DE SECADO AL TACTO, &lt; O = 6 HRS., TIEMPO DE SECADO DURO &lt; O = 24 HRS., ADHERENCIA 100%, RENDIMIENTO EN SUP. LISA 8-10 M2/LT., DILUCIÓN MÁXIMA (AGUARRÁS, THINER), 15 %,  EN VENTANERIA, MEDIDA POR UN SOLO LADO, TRABAJO TERMINADO, A DOS MANOS, INCLUYE: MATERIALES MENORES Y DE CONSUMO, ANDAMIOS, PREPARACION DE LA SUPERFICIE, HERRAMIENTAS, LIMPIEZA, MANO DE OBRA Y  EQUIPO DE SEGURIDAD. A CUALQUIER NIVEL. (LA PINTURA ES POR AMBOS LADOS DE LA VENTANERIA, PERO PARA SU PAGO ES MEDIDA SOLO POR 1 SOLO LADO).</t>
  </si>
  <si>
    <t>SUMINISTRO Y COLOCACION DE CRISTAL FLOTADO DE 6 MM. DE ESPESOR,  ASENTADO VINIL, INCLUYE: CORTES, DESPERDICIOS Y ACARREO DE MATERIALES AL SITIO DE SU UTILIZACION A CUALQUIER NIVEL.</t>
  </si>
  <si>
    <t>DEMOLICION DE PISO DE LOSETA Y AZULEJO DE CERAMICA,  BARRO Y/O EQUIVALENTE EN PISO Y/O MURO, INCLUYE: LIMPIEZA, MANO DE OBRA, HERRAMIENTA, ACARREO DEL MATERIAL PRODUCTO DE LA DEMOLICIÓN HASTA EL CENTRO DE ACOPIO, PARA SU POSTERIOR RETIRO.</t>
  </si>
  <si>
    <t>DESINSTALACION DE MUEBLE DE BAÑO YA SEA INODORO, LAVABO, MINGITORIO,  ETC. SIN RECUPERACION  INCLUYE:  DESCONEXION, HERRAMIENTAS, MANO DE OBRA, LIMPIEZA Y ACARREO DEL MUEBLE FUERA DE LA OBRA.</t>
  </si>
  <si>
    <t>DESINSTALACION Y RETIRO  DE SALIDAS ELECTRICAS PARA LUMINARIAS, APAGADORES, CONTACTOS Y SECADORES DE MANO, A CUALQUIER NIVEL INCLUYE: RETIRO DE APAGADORES, CONTACTOS Y CONDUCTORES, HERRAMIENTA, MANO DE OBRA Y TODO LO NECESARIO PARA SU CORRECTA EJECUCION</t>
  </si>
  <si>
    <t>SAL</t>
  </si>
  <si>
    <t>SUMINISTRO Y COLOCACION DE APAGADOR SENCILLO MODUS BTICINO COLOR BLANCO O EQUIVALENTE INCLUYE: PLACA Y TAPA, MATERIALES MENORES, PRUEBAS, FLETES, DESPERDICIOS, ACARREOS AL SITIO DE SU COLOCACION Y TODO LO NECESARIO PARA SU CORRECTA COLOCACION.</t>
  </si>
  <si>
    <t>SUMINISTRO Y COLOCACION DE CONTACTO DUPLEX TIPO AMERICANO COLOR BLANCO O EQUIVALENTE INCLUYE: TAPA Y PLACA, MATERIALES MENORES, PRUEBAS, ELEMENTOS DE FIJACION, DESPERDICIOS Y ACARREO DEL MATERIAL AL SITIO DE SU COLOCACION, A CUALQUIER NIVEL.</t>
  </si>
  <si>
    <t>SUMINISTRO Y COLOCACION DE BARRA RECTA PARA PERSONAS CON CAPACIDADES DIFERENTES ACERO SATINADO MCA. HELVEX MOD. B-700-S O SIMILAR INCLUYE: MATERIAL, MANO DE OBRA, EQUIPO Y HERRAMIENTA.</t>
  </si>
  <si>
    <t>SUMINISTRO Y COLOCACION DE MANGUERA COFLEX DE 1/2" PARA W.C. DE 35 CM DE LONGITUD. INCLUYE: FLETES, MANIOBRAS, ACARREO, COLOCACIÓN A CUALQUIER NIVEL, FIJACIÓN, PRUEBAS, MATERIALES MENORES Y HERRAMIENTA NECESARIA.</t>
  </si>
  <si>
    <t>SUMINISTRO Y COLOCACION DE MANGUERA COFLEX DE 1/2" PARA LAVABO DE 40 CM DE LONGITUD. INCLUYE: FLETES, MANIOBRAS, ACARREO, COLOCACIÓN A CUALQUIER NIVEL, FIJACIÓN, PRUEBAS, MATERIALES MENORES Y HERRAMIENTA NECESARIA.</t>
  </si>
  <si>
    <t>ML</t>
  </si>
  <si>
    <t>KG</t>
  </si>
  <si>
    <t>ZAVALETA EN AZOTEA CON LADRILLO DE AZOTEA DE 17 X 17 CMS., ASENTADO CON MORTERO CEMENTO-ARENA EN PROP. 1:3., INCLUYE: TRAZO, LECHADA DE CEMENTO GRIS, ARENA DE RIO CERNIDA Y COLOR ROJO TERRACOTA CON IMPERMEABILIZANTE INTEGRAL A RAZON DE 2 KG/SACO DE CEMENTO, DESPERDICIOS, HERRAMIENTAS, LIMPIEZA, MANO DE OBRA  Y ACARREO DE MATERIALES AL LUGAR DE SU UTILIZACION, A CUALQUIER NIVEL.</t>
  </si>
  <si>
    <t>DESMANTELAMIENTO Y DEMOLICIONES</t>
  </si>
  <si>
    <t>DESMONTAJE DE REJA EXTERIOR DE HERRERIA HASTA 2.10 M. DE ALTURA, SIN RECUPERACIÓN, INCLUYE: ACARREO FUERA DE LA OBRA, MANO DE OBRA, EQUIPO Y HERRAMIENTA.</t>
  </si>
  <si>
    <t>DESMONTAJE SIN RECUPERACION DE LUMINARIAS DE SOBREPONER O DE EMPOTRAR A UNA ALTURA DE 0-3 M INCLUYE: ACARREO FUERA DE LA OBRA, MANO DE OBRA, EQUIPO Y HERRAMIENTA.</t>
  </si>
  <si>
    <t>CARGA MANUAL Y ACARREO EN CAMIÓN 1 ER. KILOMETRO, DE MATERIAL PRODUCTO DE EXCAVACIÓN Y/O DEMOLICIÓN, INCLUYE: MANO DE OBRA, EQUIPO Y HERRAMIENTA, (NORMA S. C. T. N-CTR-CAR-1-01-013-00).</t>
  </si>
  <si>
    <t>ACARREO EN CAMION A KILÓMETROS SUBSECUENTES DE MATERIAL PRODUCTO DE EXCAVACIÓN Y/O DEMOLICIÓN,  INCLUYE: MANO DE OBRA, EQUIPO Y HERRAMIENTA. (NORMA S. C. T. N-CTR-CAR-1-01-013-00)</t>
  </si>
  <si>
    <t>M3-KM</t>
  </si>
  <si>
    <t>RETIRO DE IMPERMEABILIZANTE ACRILICO EN AZOTEA INCLUYE: RETIRO DE IMPERMEABILIZANTE CON HERRAMIENTA MANUAL, LIMPIEZA DEL AREA , BAJAR Y RETIRO DE ESCOMBRO FUERA DE OBRA, MANO DE OBRA HERRAMIENTA Y EQUIPO.</t>
  </si>
  <si>
    <t>DEMOLICION DE MURO DE PIEDRA DE 0.60M DE ESPESOR PARA REUBICACION DE RAMPA PARA SILLA DE RUEDAS, INCLUYE: MANO DE OBRA, Y RETIRO DEL ESCOMBRO AL INTERIOR DE LA OBRA.</t>
  </si>
  <si>
    <t xml:space="preserve">DEMOLICION DE PISO DE ADOQUIN CON FIRME DE MORTERO CEMENTO AREA DE 10 CM. DE ESPESOR EN AREAS EXTERIORES PARA DESPLANTE DE RAMPA PARA SILLA DE RUEDAS Y BAÑO DE ENCAMADOS, INCLUYE ACARREO AL INTERIOR DE LA OBRA. </t>
  </si>
  <si>
    <t>DEMOLICION DE PISO CERAMICO CON FIRME DE CONCRETO DE 10 CM. DE ESPESOR EN AREAS DE COCINA RECAMARA Y BAÑO DEL MEDICO PARA RECOMPACTAR AREA Y CAMBIAR INSTALACIONES.</t>
  </si>
  <si>
    <t>PRELIMINARES</t>
  </si>
  <si>
    <t>PROTECCION DE CAMAS HOSPITALARIAS DE 2.00 X 1.00 CON PLASTICO FLEJADO CON CINTA CANELA PARA EVITAR PASO DE POLVO, INCLUYE : MATERIALES, MANO DE OBRA Y HERRAMIENTA</t>
  </si>
  <si>
    <t>TAPIAL DE TABLAROCA DE 16MM, UNA CARA  PARA AISLAR AREA DE TRABAJO, INCLUYE: MATERIALES Y MANO DE OBRA.</t>
  </si>
  <si>
    <t>ALBAÑILERIAS</t>
  </si>
  <si>
    <t>TRAZO Y NIVELACION DE EDIFICIOS ESTABLECIENDO REFERENCIAS DEFINITIVAS, CON TRANSITO Y NIVEL (EQUIPO TOPOGRAFICO), INCLUYE: PERSONAL TECNICO CALIFICADO, ESTACAS, MOJONERAS, LOCALIZACION DE ENTRE EJES, BANCOS DE NIVEL, MATERIALES PARA SEÑALAMIENTO, EQUIPO, HERRAMIENTA Y MANO DE OBRA.</t>
  </si>
  <si>
    <t>EXCAVACION A MANO EN CEPAS EN MATERIAL TIPO B", DE 0 A 2.00 M. DE PROFUNDIDAD, EN SECO, INCLUYE: AFINE DE TALUDES Y FONDO, TRASPALEOS,  MOVIMIENTOS Y ACARREOS DENTRO DE LA OBRA, HERRAMIENTAS Y MANO DE OBRA, MEDIDO EN BANCO.</t>
  </si>
  <si>
    <t>RELLENO EN CEPAS O MESETAS CON MATERIAL PRODUCTO DE LA EXCAVACION COMPACTADO AL 90% CON COMPACTADOR DE IMPACTO, EN CAPAS NO MAYORES DE 20 CM., INCLUYE: INCORPORACION DE AGUA NECESARIA, MANO DE OBRA, HERRAMIENTAS Y ACARREOS.</t>
  </si>
  <si>
    <t>SUMINISTRO Y COLOCACION DE YESO EN MUROS Y BOVEDAS PARA PULIDO DE SUPERFICIES SOBRE APLANADO EXISTENTE CON YESO, SELLADOR VINILICO Y REDIMIX, INCLUYE: ANDAMIOS, LIMPIEZA Y TALLADO DE LA SUPERFICIE APLICACION DE SELLADOR VINILICO YESO Y REDIMIX CON  ACABADO PULIDO, MATERIALES Y MANO DE OBRA.</t>
  </si>
  <si>
    <t>COMPACTACION DEL TERRENO NATURAL PARA COLOCAR FIRME DE JALCRETO, INCLUYE: MANO DE OBRA Y HERRAMIENTA.</t>
  </si>
  <si>
    <t>APLANADO CON MORTERO CEMENTO ARENA 1-5  ACABADO RUSTICO EN FACHADAS ,INCLUYE: DEMOLER APLANADO SUELTO, PICADO DE LA SUPERFICIE , HUMEDECIDO Y APLICAR APLANADO NUEVO EN AREAS PEQUEÑAS DE APROXIMADAMENTE 0.30 DE M2 MATERIALES, MANO DE OBRA, HTA. Y EQUIPO.</t>
  </si>
  <si>
    <t>PISO DE CONCRETO DE 10CM. DE ESPESOR  FC= 200 KG/CM2  ACABADO APALILLADO PARA RAMPA DE DISCAPACITADOS INCLUYE: MATERIALES , MANO DE OBRA, HERRAMIENTA Y EQUIPO.</t>
  </si>
  <si>
    <t>APLANADO DE PRETILES DE AZOTEA DE 0.50 M DE ALTURA CON MORTERO CEMENTO-ARENA DE RIO EN PROPORCION 1:3 DE 2 CM. DE ESPESOR PROMEDIO, A PLOMO Y REGLA, ACABADO APALILLADO FINO, INCLUYE: MATERIALES, DESPERDICIOS, ANDAMIOS, HERRAMIENTAS, PLOMEO, NIVELACION, REMATES, LIMPIEZA DEL AREA DE TRABAJO Y ACARREO  Y ELEVACION DE MATERIALES AL SITIO DE SU UTILIZACION. A CUALQUIER NIVEL.</t>
  </si>
  <si>
    <t>RELLENO COMPACTADO POR CUALQUIER MEDIO CON SUELO-CEMENTO, CON MATERIAL DE BANCO-CEMENTO EN PROPORCIÓN DE 10:1 EN VOLUMEN SUELTO, A CUALQUIER PROFUNDIDAD, COMPACTADO AL 90%, EN CAPAS DE 15 CM. INCLUYE: APIZONADOR DE IMPACTO Y HUMEDAD OPTIMA, MEZCLADO, PRUEBAS DE COMPACTACION, TRASPALEOS, HERRAMIENTAS, MAQUINARIA, MANO DE OBRA Y  ACARREO HASTA EL SITIO DE SU COLOCACION.</t>
  </si>
  <si>
    <t>SUMINISTRO, HABILITADO, ARMADO Y COLOCACION DE ACERO DE REFUERZO FY=4,200 KG/CM2 (G.E.), DE 3/8 ( #3 ), EN CIMENTACION, INCLUYE: MATERIALES, HABILITADO,  DOBLECES,  SILLETAS, ALAMBRE, GANCHOS, ESCUADRAS, TRASLAPES, DESPERDICIOS HERRAMIENTAS, MANO DE OBRA Y ACARREO DE MATERIALES AL SITIO DE SU COLOCACION."</t>
  </si>
  <si>
    <t>SUMINISTRO, HABILITADO, ARMADO Y COLOCACION DE ACERO DE REFUERZO FY=4,200 KG/CM2 (G.E.), DE 1/2 ( #4 ), EN CIMENTACION, INCLUYE: MATERIALES, HABILITADO,  DOBLECES,  SILLETAS, ALAMBRE, GANCHOS, ESCUADRAS, TRASLAPES, DESPERDICIOS HERRAMIENTAS, MANO DE OBRA Y ACARREO DE MATERIALES AL SITIO DE SU COLOCACION."</t>
  </si>
  <si>
    <t>CIMBRA  ACABADO COMUN, EN CIMENTACION, INCLUYE: DESPERDICIO, HABILITADO, CIMBRADO Y DESCIMBRA, NIVELACION, PLOMEO MATERIAL, MANO DE OBRA , LIMPIEZA, HERRAMIENTA, ACARREO DEL MATRIAL DENTRO Y FUERA DE LA OBRA.</t>
  </si>
  <si>
    <t>SUMINISTRO Y COLOCACION DE CONCRETOHECHO AMANO F'C=200 KG/CM2, TMA= 3/4, R.N. EN CIMENTACION. INCLUYE: TENDIDO, RASTREADO, VIBRADO, NIVELACION, HERRAMIENTAS, LIMPIEZA, PRUEBAS,  CURADO CON CURACRETO ROJO,  DESPERDICIO Y MANO DE OBRA.</t>
  </si>
  <si>
    <t>ANCLAJE PARA CASTILLO K-2 DE 60 X 60 X 60 CM. EN CIMENTACION DE SUELO-CEMENTO, CON CONCRETO F'C=150 KG/CM2, TMA=3/4" SEGUN PLANO.  INCLUYE: ARMADO, COLADO, VIBRADO, CURADO, MATERIALES, MANO DE OBRA, HERRAMIENTA, EQUIPO Y TODO LO NECESARIO PARA SU CORRECTA EJECUCION.</t>
  </si>
  <si>
    <t>IMPERMEABILIZACION DE CADENAS DE DESPLANTE EN MUROS, CON UNA CAPA DE EMULTEX (O SIMILAR), DOS CAPAS DE BITUMEX (O SIMILAR) Y UNA CAPA DE CRISTAFLEX (O SIMILAR).</t>
  </si>
  <si>
    <t>MURO DE LADRILLO DE BARRO RECOCIDO, DE 14 CMS. DE ESPESOR PROMEDIO, A SOGA, CON BLOCK 11 X 14 X 28 CMS., ACABADO COMUN, ASENTADO CON MORTERO CEMENTO-ARENA EN PROPORCION 1:3, EN CUALQUIER NIVEL, INCLUYE: TRAZO, NIVELACION, PLOMEO, ANDAMIOS, DESPERDICIOS, MANO DE OBRA, LIMPIEZA Y ACARREO DE MATERIALES AL SITIO DE SU UTILIZACION.</t>
  </si>
  <si>
    <t>SUMINISTRO Y COLOCACION DE VIGA DE ACERO DE 5" PARA CUBIERTA EN BAÑO DE ENCAMADOS, INCLUYE: COLOCACION DE TIRANTES, MATERIALES Y MANO DE OBRA.</t>
  </si>
  <si>
    <t xml:space="preserve">BOVEDA DE CUÑA CON LADRILLO DE BARRO DE 10 X 12 X20 ASENTADA CON MORTERO CEMENTO ARENA 1.: 5 , INCLUYE: MATERIALES,MANO DE OBRA ELEVACION, Y LECHADEO CON LECHADA DE CEMENTO ARENA 1-4 . </t>
  </si>
  <si>
    <t>ENTORTADO DE HORMIGON DE CEMENTO-ARENA-JAL EN PROPORCION 1:2:6, DE 10.0 CM DE ESPESOR PROMEDIO, INCLUYE: LECHADA DE CEMENTO GRIS CON IMPERMEABILIZANTE INTEGRAL A RAZON DE 1 KG/SACO DE CEMENTO,  MATERIALES, MANO DE OBRA, HERRAMIENTA Y ACARREO DE MATERIALES HASTA EL SITIO DE SU UTILIZACION A CUALQUIER ALTURA. ACABADO PARA RECIBIR IMPERMEABILIZANTE, LADRILLO DE AZOTEA Y/O TEJA.</t>
  </si>
  <si>
    <t>ENLADRILLADO DE AZOTEA CON LADRILLO DE BARRO ROJO RECOCIDO, DE 17.0 X 17.0 CM, TRASLAPADOS, ASENTADO CON MORTERO CEMENTO-ARENA 1:3. INCLUYE: LECHADA DE CEMENTO GRIS CON IMPERMEABILIZANTE INTEGRAL (1 KG/SACO DE CEMENTO) Y ACARREO DE MATERIALES AL SITIO DE SU COLOCACION.</t>
  </si>
  <si>
    <t>APLANADO DE MUROS Y/O TECHOS CON MORTERO CEMENTO-ARENA DE RIO EN PROPORCION 1:3 DE 2 CM. DE ESPESOR PROMEDIO, A PLOMO Y REGLA, ACABADO APALILLADO FINO, INCLUYE: MATERIALES, DESPERDICIOS, ANDAMIOS, HERRAMIENTAS, PLOMEO, NIVELACION, REMATES, LIMPIEZA DEL AREA DE TRABAJO Y ACARREO DE MATERIALES AL SITIO DE SU UTILIZACION. A CUALQUIER NIVEL.</t>
  </si>
  <si>
    <t>RANURA EN PISOS DE CONCRETO PARA TUBERIA DE 13 A 51 MM DE DIAMETRO PARA ALOJA R LAS TUBERIAS DE INSTALACIONES HIDRAULICAS Y ELECTRICAS, INCLUYE APERTURA CON DISCO Y RESANE CON MORTERO CEMENTO ARENA 1-5, DEMOLICION, MATERIALES Y MANO DE OBRA</t>
  </si>
  <si>
    <t>ML.</t>
  </si>
  <si>
    <t>RANURA EN MUROS DE TABIQUE DE BARRO  PARA ALOJAR TUBERIA CONDUIT PRESADO DE 13-51MM DE DIAMETRO PARA OCULTAR INSTALACIONES ELECTRICAS , TELEFONIA , Y VIDEO DE CAMARAS,  INCLUYE APERTURA CON DISCO Y RESANE CON MORTERO CEMENTO ARENA 1-5, DEMOLICION, MATERIALES Y MANO DE OBRA</t>
  </si>
  <si>
    <t>PLANTILLA DE 5 CM. DE ESPESOR DE CONCRETO HECHO EN OBRA DE F'C= 100 KG/CM2, INCLUYE: PREPARACIÓN DE LA SUPERFICIE, NIVELACIÓN, MAESTREADO Y COLADO, MANO DE OBRA, EQUIPO, HERRAMIENTA Y TODO LO NECESARIO PARA SU CORRECTA EJECUCION.</t>
  </si>
  <si>
    <t>COLOCACION DE ADOQUIN HEXAGONAL EN EL PATIO TRASERO DEL CENTRO DE SALUD ASENTADO CON ARENA, INCLUYE: NIVELACION, COMPACTACION DEL TERRENO NATURAL BASE COMPACTADA DE 20CM. DE ESPESOR CON SUELO CEMENTO EN PROPORCION 1:8 ,  MANO DE OBRA,  Y TODO LO NECESARIO PARA SU CORRECTA EJECUCION.</t>
  </si>
  <si>
    <t>MURO DE PIEDRA BRAZA ACABADO ROSTREADO, ASENTADO CON MEZCLA CEMENTO ARENA 1:4, INCLUYE: MATERIALES, MANO DE OBRA, EQUIPO, HERRAMIENTA Y TODO LO NECESARIO PARA SU CORRECTA EJECUCION.</t>
  </si>
  <si>
    <t>MURO DE NIVELACION TIPO TEZON, A BASE DE TABICÓN MACIZO DE JALCRETO DE 11 X 14 X 28 CM.,  ASENTADO CON MORTERO-ARENA 1:4. INCLUYE : MATERIALES, PLOMEADO, ALINEADO, MANO DE OBRA, HERRAMIENTA Y TODO LO NECESARIO PARA SU CORRECTA EJECUCION.</t>
  </si>
  <si>
    <t>RELLENO POR CUALQUIER MEDIO, CON GRAVA DE 1 1/2" DE DIAMETRO LIBRE DE FINOS, COMO FILTRO CIMENTACION. INCLUYE: BANDEADO, COMPACTACION, TENDIDO, NIVELADO, DESPERDICIOS, TRASPALEOS, HERRAMIENTAS, MANO DE OBRA Y TODOS LOS ACARREOS NECESARIOS AL SITIO DE SU COLOCACION.</t>
  </si>
  <si>
    <t xml:space="preserve">M3 </t>
  </si>
  <si>
    <t>PUERTA Y VENTANA</t>
  </si>
  <si>
    <t>SUMINISTRO Y COLOCACION DE PUERTA DE TAMBOR CON TRIPLAY DE CAOBILLA DE 6 MM. POR AMBAS CARAS, DE  0.95 MTS. X 2.10 MTS. FORMADA A BASE DE BASTIDOR Y MARCO DE  MADERA DE PINO DE PRIMERA DE  2"  X  1 1/2"   Y  PEINAZOS DE 1 1/2" X 1 1/2"  A CADA 30 CMS. EN AMBOS SENTIDOS, ACABADO ENTINTADO Y LACA BRILLANTE TRANSPARENTE,  INCLUYE: MARCO Y TOPES DE MADERA,  JAMBAS, CHAPA SCOVILL MODELO A-52-PS,  RESANADOR PARA MADERA, BISAGRA DE LIBRO DE 3", DESPERDICIOS, MATERIALES MENORES Y DE CONSUMO, HERRAMIENTAS,  ACARREO DE MATERIALES AL SITIO DE SU COLOCACION,  LIMPIEZA DEL AREA DE TRABAJO Y MANO DE OBRA ESPECIALIZADA.</t>
  </si>
  <si>
    <t>SUMINISTRO Y COLOCACION DE PERSIANAS VERTICAL DE PVC MARCA REGGIA O SIMILAR COLOCADAS EN VENTANAS DEL INTERIOR DEL CENTRO DE SALUD, INCLUYE: CORTINEROS, PERSIANAS, COLOCACION, MATERIALES Y  MANO DE OBRA,  Y TODO LO NECESARIO PARA SU CORRECTA EJECUCION.</t>
  </si>
  <si>
    <t>A5</t>
  </si>
  <si>
    <t>PINTURA VINILICA VINIMEX DE COMEX O VINI-HOGAR SHERWIN WILLIAMS O EQUIVALENTE,  EN MUROS A DOS MANOS, INCLUYE: MATERIALES MENORES Y DE CONSUMO, ANDAMIOS, PREPARACION DE LA SUPERFICIE, SELLADO DE LA SUPERFICIE, HERRAMIENTAS, LIMPIEZA, MANO DE OBRA Y  EQUIPO DE SEGURIDAD.</t>
  </si>
  <si>
    <t>A6</t>
  </si>
  <si>
    <t>PISOS</t>
  </si>
  <si>
    <t>SUMINISTRO Y COLOCACION DE PISO DE LOSETA CERAMICA,STONE WALK RECTIFICADO, COLOR MARFIL, ASENTADO CON PEGA PISO Y JUNTEADO CON JUNTEADOR DE COLOR SIN ARENA, CON JUNTAS DE 3.00 MM. DE ANCHO MINIMO, INCLUYE: CORTE, REMATES, ESCUADRE, DESPERDICIOS, DESPATINADO, HERRAMIENTAS, MATERIALES,  MANO DE OBRA, LIMPIEZA  Y ACARREO DE MATERIALES AL SITIO DE SU UTILIZACION, A CUALQUIER NIVEL."</t>
  </si>
  <si>
    <t>SUMINISTRO Y COLOCACION DE ZOCLO  DE 10 CM DE ALTURA, A BASE DE RECORTES DE PISO IGUAL O SIMILAR AL EXISTENTE CUALQUIER COLOR DE 60 X 60 CM, O SIMILAR,  ASENTADO CON ADHESIVO PEGA PISO MCA. PERDURA COLOR BLANCO Y JUNTEADOR SIN ARENA,  INCLUYE: TRAZO, CORTES, AJUSTES, REMATES, ESCUADRE, DESPERDICIOS, DESPATINADO, EMBOQUILLADOS, HERRAMIENTAS, MATERIALES,  MANO DE OBRA, LIMPIEZA Y ACARREO DE MATERIALES AL SITIO DE SU UTILIZACION, A CUALQUIER NIVEL.</t>
  </si>
  <si>
    <t>A7</t>
  </si>
  <si>
    <t>CABLEADO DE SALIDA ELECTRICA PARA LUMINARIAS, APAGADORES, CONTACTOS Y SECADORES DE MANO, HASTA 4 M. DE LONGITUD EN DUCTERIA EXISTENTE, CABLE VINANEL THW-LS 600 V. A 75° C, 90° C, MARCA CONDUCTORES MONTERREY O EQUIVALENTE,  INCLUYE:  2 CABLES DE COBRE THW CAL. 12 AWG.  Y 1 CABLE DE COBRE THW CAL. 14 AWG, ENCINTADO, CONEXION A TIERRA, MATERIALES MENORES,  HERRAMIENTA, MANO DE OBRA ESPECIALIZADA , CONEXIONES, LIMPIEZA DEL AREA DE TRABAJO, PRUEBAS, DESPERDICIOS Y ACARREO DEL MATERIAL AL SITIO DE SU COLOCACION, A CUALQUIER NIVEL.</t>
  </si>
  <si>
    <t>SALIDA ELECTRICA PARA LUMINARIAS, APAGADORES, CONTACTOS Y SECADORES DE MANO, OCULTA, CON TUBERIA Y CONEXIONES CONDUIT PVC TIPO PESADO DE 3/4" 19 MM. DE DIAMETRO HASTA 4 M. DE LONGITUD, CABLE VINANEL THW-LS 600 V. A 75° C, 90° C, MARCA CONDUCTORES MONTERREY O EQUIVALENTE, CABLE VINANEL 21 THW-LS 600 V. A 75° C, 90° C, MARCA CONDUMEX O EQUIVALENTE, 2 CABLES DE COBRE THW CAL. 12 AWG.  Y 1 CABLE DE COBRE THW CAL. 14 AWG, CAJAS CUADRADAS, INCLUYE: TRAZO, RANURAS Y RESANES CON MORTERO CEMENTO- ARENA 1:3, MATERIALES MENORES Y DE CONSUMO, ELEMENTOS DE FIJACION, PRUEBAS, DESPERDICIOS, HERRAMIENTAS, MANO DE OBRA ESPECIALIZADA Y ACARREO DEL MATERIAL AL SITIO DE SU COLOCACION, EN CUALQUIER NIVEL.</t>
  </si>
  <si>
    <t>SUMINISTRO Y TENDIDO DE TUBO CONDUIT DE P.V.C. PESADO, DE 19 MM DIAM. INCLUYE: CONEXIONES, TRAZO, DESPERDICIOS, MATERIALES MENORES, PRUEBAS Y ACARREO AL SITIO DE SU COLOCACION.</t>
  </si>
  <si>
    <t>SUMINISTRO Y COLOCACION DE CABLE DE COBRE THW CAL. 12 AWG. INC. MATERIALES MENORES,PRUEBAS Y ACARREOS AL SITIO DE SU COLOCACION.</t>
  </si>
  <si>
    <t>SUMINISTRO Y COLOCACION DE CABLE DE COBRE THW CAL. 14 AWG. INC. MATERIALES MENORES,PRUEBAS Y ACARREOS AL SITIO DE SU COLOCACION.</t>
  </si>
  <si>
    <t>SUMINISTRO Y COLOCACION DE CABLE DE COBRE DESNUDO CAL. 14 AWG. INC. MATERIALES MENORES,PRUEBAS Y ACARREOS AL SITIO DE SU COLOCACION.</t>
  </si>
  <si>
    <t>SUMINISTRO Y COLOCACION DE LUMINARIO TIPO GABINETE MCA WALL LAMP 40W 85-265V 6500K 120 CM 3400LM IP40, INCLUYE: MATERIALES MENORES, HERRAMIENTAS, MANO DE OBRA, PRUEBAS, FLETES, DESPERDICIO Y ACARREOS AL SITIO DE SU COLOCACION.</t>
  </si>
  <si>
    <t>A8</t>
  </si>
  <si>
    <t>INSTALACION HIDROSANITARIA</t>
  </si>
  <si>
    <t>SUMINISTRO Y COLOCACION DE CISTERNA DE POLIETILENO DE 5000 LTS. DE CAPACIDAD, INCLUYE: VALVULA DE ESFERA, FILTRO, BOMBA CENTRIFUGA, VALVULA DE LLEDADO, FLOTADOR, PICHANCHA, TUBERIA INTERNA TUBO PLUS,  TAPA DE 60 CM, MANO DE OBRA, MATERIALES, HERRAMIENTA, CONEXIONES, MATERIALES MENORES</t>
  </si>
  <si>
    <t>OCULTAMIENTO DE MANGUERA DE POLIETILENO RIGIDO DE 2" DE DIAMETRO  QUE TRAE EL AGUA RODADA DE LA MONTAÑA ALOJANDO LA MANGUERA EN UNA EXCAVACION DE 40CM DE ANCHO Y 40 CM. DE PROFUNDIDAD RELLENADA CON SUELO CEMENTO 1:8  PARA SU PROTECCION EN LA TRAYECTORIA EXISTENTE,MATERIALES, MANO DE OBRA, HTA. Y EQUIPO.</t>
  </si>
  <si>
    <t>SALIDA HIDRAULICA DE AGUA FRIA Y/O CALIENTE, PARA ALIMENTACION A MUEBLE SANITARIO, CONSISTENTE EN TUBERIA Y CONEXIONES DE TUBO PLUS DE 1/2 A 2" DE DIAMETRO, INCLUYE: DESPERDICIO DE TUBERIA, CAMARAS CONTRA GOLPE DE ARIETE, COPLES, CODOS, TEES, YEES, REDUCCIONES, VALVULAS Y TUERCAS UNION EN CUADROS DE VALVULAS, MATERIALES MENORES, FLETES Y ACARREO DE LOS MATERIALES AL SITIO DE SU INSTALACION Y PRUEBAS. (DE ACUERDO A PLANOS DE PROYECTO).  "</t>
  </si>
  <si>
    <t>REGISTRO SANITARIO DE 0.60 X 0.40 X 0.65 M, CON MURO DE LADRILLO DE LAMA DE 5.5 X 11.0 X 22.0 CM, ASENTADO CON MORTERO CEMENTO-ARENA 1:3, APLANADO CON MORTERO CEMENTO-ARENA DE RIO 1:3, TAPA DE CONCRETO F´C=150 KG/CM2 ARMADA CON ALAMBRON A CADA 15 CM EN AMBOS SENTIDOS, MARCO Y CONTRAMARCO DE ANGULO DE 2" X 3/16", DESPERDICIOS Y ACARREO DE MATERIALES AL SITIO DE SU UTILIZACION.</t>
  </si>
  <si>
    <t>SALIDA SANITARIA A MUEBLE, CONSISTENTE EN TUBERIA Y CONEXIONES DE PVC DE 2 Y 4" DE DIAMETRO, INCLUYE: DESPERDICIO DE TUBERIA, LINEA DE VENTILACION (DESFOGUE),  COPLES, CODOS, TEES, YEES, REDUCCIONES, REGISTRO SANITARIO, MATERIALES MENORES, FLETES Y ACARREO DE LOS MATERIALES AL SITIO DE SU INSTALACION Y PRUEBAS. (DE ACUERDO A PLANOS DE PROYECTO).  "</t>
  </si>
  <si>
    <t>SAL.</t>
  </si>
  <si>
    <t>LOCALIZACION Y DESAZOLVE DE LINEA DE DRENAJE SANITARIO EXISTENTE, INCLUYE: VERIFICAR SALIDAS, PRUEBAS, Y LIMPIEZA DE TRES REGISTRIOS EXISTENTES, MANO DE OBRA.</t>
  </si>
  <si>
    <t>SUMINISTRO Y COLOCACION DE TUBERIA DE FIERRO GALVANIZADA C-40 DE 13 MM. DE DIAMETRO, INCLUYE: CONEXIONES, DESPERDICIOS, MATERIALES MENORES, HERRAMIENTAS, PRUEBAS, TRAZO, MANO DE OBRA Y ACARREO DE MATERIALES AL SITIO DE SU COLOCACION.</t>
  </si>
  <si>
    <t>SUMINISTRO Y COLOCACION DE CODO DE FIERRO GALVANIZADO DE 90° X 13 MM DE DIAMETRO DE LA MARCA CIFUNSA Ó SIMILAR. INCLUYE MATERIALES, MANO DE OBA, HERRAMIENTA Y TODO LO NECESARIO PARA SU CORRECTA COLOCACION.</t>
  </si>
  <si>
    <t>SUMINISTRO Y COLOCACION DE COPLE DE FIERRO GALVANIZADO DE 13 MM DE DIAMETRO DE LA MARCA CIFUNSA Ó SIMILAR. INCLUYE MATERIALES, MANO DE OBA, HERRAMIENTA Y TODO LO NECESARIO PARA SU CORRECTA COLOCACION.</t>
  </si>
  <si>
    <t>SUMINISTRO Y COLOCACION DE TEE DE FIERRO GALVANIZADO DE 13 MM DE DIAMETRO DE LA MARCA CIFUNSA Ó SIMILAR. INCLUYE MATERIALES, MANO DE OBA, HERRAMIENTA Y TODO LO NECESARIO PARA SU CORRECTA COLOCACION.</t>
  </si>
  <si>
    <t>LOSA DE TAPA DE CONCRETO DE F'C=200 KG/CM2. DE 0.80 X 0.80 X 0.10 M. DE ESPESOR, ARMADA CON VARILLA DEL # 3 @ 15 CM. A/S. PARA RECIBIR ANILLETA DE FIERRO FUNDIDO PARA TAPA DE REGISTRO DE DRENAJE Y ADOQUIN DE CONCRETO EN EL PERIMETRO, INCLUYE: CIMBRA , ARMADO Y COLADO, COLOCACION DE ANILLETA Y ADOQUIN., MATERIALES Y MANO DE OBRA</t>
  </si>
  <si>
    <t>A9</t>
  </si>
  <si>
    <t>SUMINISTRO Y COLOCACION DE PISO</t>
  </si>
  <si>
    <t>SUMINISTRO Y COLOCACION DE LOSETA CERAMICA PARA MURO SPA WHITE GLOSSY, ASENTADO CON PEGAZULEJO Y  CON JUNTEADOR DE COLOR,  INCLUYE: TRAZO, CORTE, REMATES, ESCUADRE, DESPERDICIOS, DESPATINADO, HERRAMIENTAS, MATERIALES,  MANO DE OBRA, LIMPIEZA Y ACARREO DE MATERIALES AL SITIO DE SU UTILIZACION, A CUALQUIER NIVEL.</t>
  </si>
  <si>
    <t>A10</t>
  </si>
  <si>
    <t>MUEBLES DE BAÑO, ACCESORIOS Y EQUIPO</t>
  </si>
  <si>
    <t>SUMINISTRO E INSTALACION DE INODORO CON TANQUE BAJO, MODELO CADET PRO MARCA AMERICAN STANDARD O SIMILAR. INCLUYE: ASIENTO DE PLASTICO, LLAVE ANGULAR FIG. 401, TANQUE, ACCESORIOS DE BRONCE PARA EL TANQUE BAJO, MATERIALES MENORES, LIMPIEZA, CUELLO DE CERA CON GUIA, PRUEBAS, HERRAMIENTAS, MANO DE OBRA Y ACARREO DE MATERIALES AL SITIO DE SU COLOCACION.</t>
  </si>
  <si>
    <t>SUMINISTRO Y COLOCACION DE LAVABO, BLANCO, MARCA AMERICAN STANDARD O SIMILAR LINEA ECONOMICA (MOD. VERACRUZ), INCLUYE: LLAVE ANGULAR FIG. 401, MANGUERA FLEXIBLE, CESPOL CROMADO, LLAVE INDIVIDUAL, CUBRETALADROS, MATERIALES MENORES Y DE CONSUMO, ELEMENTOS DE FIJACION, MANO DE OBRA CALIFICADA, LIMPIEZA DEL AREA DE TRABAJO, HERRAMIENTA, PRUEBAS Y ACARREO DE MATERIALES AL SITIO DE SU COLOCACION.</t>
  </si>
  <si>
    <t>SUMINISTRO Y COLOCACION DE MINGITORIO BLANCO, MCA. AMERICAN STANDARD MOD. NIAGARA O SIMILAR. INCLUYE: LLAVE DE CAMPANA FIG. 17 MG MCA. URREA,  MATERIALES MENORES, PRUEBAS Y ACARREO DE MATERIALES AL SITIO DE SU COLOCACION.</t>
  </si>
  <si>
    <t>SUMINISTRO Y COLOCACION DE ASIENTO PARA W.C. EN CUALQUIER COLOR, REFORZADO INCLUYE: ELEMENTOS DE FIJACION, MATERIALES MENORES, HERRAMIENTAS, LIMPIEZA Y MANO DE OBRA.</t>
  </si>
  <si>
    <t>SUMINISTRO Y COLOCACION DE DISPENSADOR DE PAPEL HIGIENICO MCA. JOFEL MOD. AZUR MAXI PH52001 O SIMILAR, INCLUYE: MATERIAL, MANO DE OBRA, EQUIPO Y HERRAMIENTA.</t>
  </si>
  <si>
    <t>SUMINISTRO Y COLOCACION DE DISPENSADOR DE JABON MCA. JOFEL MOD. AC54000 O SIMILAR INCLUYE: MATERIAL, MANO DE OBRA, EQUIPO Y HERRAMIENTA.</t>
  </si>
  <si>
    <t>SUMINISTRO Y COLOCACION DE DISPENSADOR DE TOALLA INTERDOBLADA MCA. JOFEL MOD. PT5100 O SIMILAR INCLUYE: MATERIAL, MANO DE OBRA, EQUIPO Y HERRAMIENTA.</t>
  </si>
  <si>
    <t>SUMINISTRO Y COLOCACIÓN DE MEZCLADORA DE LAVABO 4” ANTARES INCLUYE CONTRA DE REJILLA, CROMO MODELO HM-14 MARCA HELVEX O EQUIVALENTE INCLUYE:  MANO DE OBRA CALIFICADA, MATERIALES MENORES, HERRAMIENTA,  PRUEBAS, LIMPIEZA Y ACARREO DEL MATERIALES AL SITIO DE SU COLOCACIÓN.</t>
  </si>
  <si>
    <t>SUMINISTRO Y COLOCACION DE FREGADERO UNA TARJA DE ACERO INOXIDABLE CON ESCURRIDERO DE 1.20 M X 0.50 M. INCLUYE: LLAVES ANGULARES FIG. 401, SOPORTES,  MATERIALES MENORES, PRUEBAS Y ACARREO DE MATERIALES AL SITIO DE SU COLOCACION.</t>
  </si>
  <si>
    <t>SUMINISTRO Y COLOCACION DE CESPOL DE PLOMO PARA TARJA. INCLUYE: MANO DE OBRA Y HERRAMIENTA.</t>
  </si>
  <si>
    <t>SUMINISTRO Y COLOCACION DE CANASTA Y CONTRACANASTA PARA TARJA EN ACERO INOXIDABLE. INCLUYE: MANO DE OBRA Y LO NECESARIO PARA SU CORRECTA EJECUCION.</t>
  </si>
  <si>
    <t>SUMINISTRO Y COLOCACION DE LLAVE MEZCLADORA PARA TARJA MCA. URREA CAT. 320LB CON MANERALES. INCLUYE: MANO DE OBRA Y MATERIALES MENORES PARA SU COLOCACION.</t>
  </si>
  <si>
    <t>SUMINISTRO Y COLOCACION DE ESPEJO DE 4 MM. CON MARCO DE ALUMINIO ANODIZADO NATURAL  DE 2" CAT. 10103, Y FONDO DE TRIPLAY DE PINO DE 6 MM. INCLUYE: SUMINISTRO, MANO DE OBRA, COLOCACION A CUALQUIER ALTURA Y TODO LO NECESARIO PARA SU CORRECTA EJECUCION.</t>
  </si>
  <si>
    <t>SUMINISTRO Y COLOCACION DE CALENTADOR SOLAR DE 15 TUBOS Y 150 LITROS MARCA ERA O SIMILAR PARA CUATRO SERVICIOS EN LA AZOTEA, INCLUYE: TUBERIA, COPLES, NIPLES, VALVULAS, EQUIPO, MATERIALES MENORES, CONEXIÓN Y FIJACION  EN LA AZOTEA, EQUIPO, MATERIALES Y MANO DE OBRA.</t>
  </si>
  <si>
    <t>A11</t>
  </si>
  <si>
    <t>IMPERMEABILIZANTE</t>
  </si>
  <si>
    <t>SUMINISTRO Y APLICACION DE PREMIUM: IMPERMEABILIZANTES ACRÍLICOS ECOLÓGICOS, MUY FLEXIBLES, AISLAFLEX 5+1 AÑOS DE PROTECCIÓN O EQUIVALENTE: EN COLOR BLANCO AYUDA A REDUCIR LA TEMPERATURA HASTA 12% EN EL INTERIOR DE LOS INMUEBLES. , APLICADO CON BROCHA O CEPILLO, COMO PRIMARIO APLICAR UNA MANO DE AISLAFLEX SELLO O EQUIVALENTE SIN DILUIR, RESANE Y CALAFATEO USE AISLAFLEX TODO TERRENO O EQUIVALENTE CON ESPÁTULA TRIANGULAR PARA TRATAR GRIETAS: APLIQUE EN LA GRIETA, PRIMER CAPA  APLICAR SIN DILUIR AISLAFLEX 5+1, A RAZÓN DE 0,5 L/M2. , COLOCACIÓN DEL REFUERZO  PASA® PROTECTO MALLA PLUS O EQUIVALENTE, DEJAR SECAR DE 12 A 24 HORAS, APLICAR UNA SEGUNDA CAPA SIGUIENDO UNA DIRECCIÓN TRANSVERSAL, A RAZÓN DE  0,5 L/M2   ,   INCLUYE: CARTA GARANTIA POR 5 AÑOS, MANO DE OBRA, MATERIALES, EQUIPO Y HERRAMIENTA.</t>
  </si>
  <si>
    <t>SUMINISTRO Y COLOCACION PASA® MULTI CAPE APP FVG 3,5 MM DE ESPESOR O EQUIVALENTE, CON GRAVILLA MEJORADA PLUS, ACABADO/COLOR  BLANCO/ROJO, IMPERMEABILIZANTE PREFABRICADO A BASE DE ASFALTO MODIFICADO CON POLIPROPILENO ATÁCTICO, CON ACABADO GRANULAR DE GRAVILLA PLUS, RESISTE MOVIMIENTOS TÉRMICO ESTRUCTURALES DE ORDEN INTERMEDIO, LIBRE DE MANTENIMIENTO, SE APLICARA UNA MANO DE PROTECTO HIDROPRIMER O EQUIVALENTE, RESANE GRIETAS Y FISURAS DE LAS SUPERFICIES Y CALAFATEE PUNTOS CRÍTICOS COMO BAJADAS DE AGUA PLUVIAL, BASES, SOPORTES, ETC. CON PASA®PROTECTOCEMENT O EQUIVALENTE: , POSTERIORMENTE SE COLOCARA  PASA® MULTI CAPE APP FVG, INCLUYE: CARTA GARANTIA DE 5 AÑOS, MANO DE OBRA, MATERIALES, EQUIPO Y HERRAMIENTA.</t>
  </si>
  <si>
    <t>LECHADEO DE AZOTEAS CON LECHADA CEMENTO ARENA 1-4 CON SELLADOR VINILICO PARA TAPAR LAS GRIETAS Y JUNTAS DEL LADRILLO, INCLUYE: ELEVACION DE MATERIALES, MANO DE OBRA Y MATERIALES.</t>
  </si>
  <si>
    <t>A12</t>
  </si>
  <si>
    <t>HERRERIA Y ALUMINIO</t>
  </si>
  <si>
    <t>SUMINISTRO Y COLOCACION DE HERRERIA TIPO CERCASEL EN TODO EL FRENTE DEL CENTRO DE SALUD CON DOS PUERTAS PARA INGRESO DE PEATONES E INGRESO VEHICULAR, INCLUYE: SUMINISTRO, MANO DE OBRA, ANCLAJE DE POSTES DE 2.50 M. DE ALTURA, Y TODO LO NECESARIO PARA SU CORRECTA EJECUCION.</t>
  </si>
  <si>
    <t>SUMINISTRO Y COLOCACION DE BARANDAL METALICO A BASE DE POSTES Y PASAMANOS DE TUBULAR REDONDO METALICO DE 2" CED. 40, PLACA DE ANCLAJE DE ACERO DE 4"X4" DE 3/8"  INCLUYE: APLICACIÓN DE PRIMER ANTICORROSIVO Y ACABADO CON PINTURA DE ESMALTE MARCA COMEX,  MATERIALES, ACARREOS, ELEVACIONES, CORTES, DESPERDICIOS, APLICACIÓN DE SOLDADURA,  ESMERILADO, FIJACIÓN, MANO DE OBRA, EQUIPO, HERRAMIENTA Y TODO LO NECESARIO PARA SU CORRECTA EJECUCION.</t>
  </si>
  <si>
    <t>SUMINISTRO Y COLOCACION DE CANCEL DE ALUMINIO, ARMADO CON PERFILES DE ALUMINIO TIPO INTERIOR DE 3", ACABADO ANODIZADO NATURAL,  Y CRISTAL TEMPLADO DE 6 MM, INCLUYE:  MATERIALES, ACARREOS, CORTES, DESPERDICIOS, HERRAJES,  ESCUADRAS, TORNILLOS, VINILOS, FIJACIÓN, SELLADO CON SILICON, MANO DE OBRA, EQUIPO, HERRAMIENTA Y TODO LO NECESARIO PARA SU CORRECTA EJECUCION.</t>
  </si>
  <si>
    <t>SUMINISTRO Y COLOCACION DE HERRERIA PARA PUERTAS, VENTANAS Y/O PASAMANOS INCLUYE: MATERIALES, ACARREOS, CORTES, TRAZO, HABILITADO, SOLDADURA, APLICACIÓN DE PRIMER ANTICORROSIVO, MONTAJE, MANO DE OBRA, EQUIPO, HERRAMIENTA Y TODO LO NECESARIO PARA SU CORRECTA EJECUCION.</t>
  </si>
  <si>
    <t>LIMPIEZA AL FINAL DE LA OBRA EN FORMA MANUAL INCLUYE: TODO LO NECESARIO PARA SU CORRECTA EJECUCION.</t>
  </si>
  <si>
    <t>CORTE CON DISCO EN PISO DE MOSAICO Y/O CONCRETO DE 5 CM DE PROFUNDIDAD, INCLUYE: HERRAMIENTA, EQUIPO, MATERIALES DE CONSUMO, LIMPIEZA Y  MANO DE OBRA.</t>
  </si>
  <si>
    <t>DEMOLICIÓN DE CONCRETO SIMPLE EN BANQUETAS, GUARNICIONES, FIRMES, POR MEDIOS MANUALES, INCLUYE: RETIRO DEL MATERIAL A BANCO DE OBRA INDICADO POR SUPERVISIÓN, ABUNDAMIENTO, MANO DE OBRA, EQUIPO Y HERRAMIENTA.</t>
  </si>
  <si>
    <t>PERFILADO DE BOQUILLA BOTAGUAS DE 20 CM DE ESPESOR DE TECHOS INCLINADOS, INCLUYE: QUITAR LAS PARTES SUELTAS, PICADO DE LA SUPERFICIE Y PERFILAR EL BOTAGUAS, CON MORTERO CEMENTO ARENA Y ADHESIVO FESTERBOND, MATERIALES, MANO DE OBRA  Y TODO LO NECESARIO PARA SU CORRECTA EJECUCION.</t>
  </si>
  <si>
    <t>SUMINISTRO Y COLOCACION DE CONCRETO HECHO A MANO F'C=200 KG/CM2, TMA= 3/4, R.N. EN CIMENTACION. INCLUYE: TENDIDO, RASTREADO, VIBRADO, NIVELACION, HERRAMIENTAS, LIMPIEZA, PRUEBAS,  CURADO CON CURACRETO ROJO,  DESPERDICIO Y MANO DE OBRA.</t>
  </si>
  <si>
    <t xml:space="preserve">      REPOSICION DE CONCRETO HIDRAULICO PREMEZCLADO MR-45, R.N., T.M.A. 38 MM A 28 DIAS, DE 25 CM. DE ESPESOR, ACABADO ESCOBILLADO Y/O TEXTURIZADO, INCLUYE: CIMBRA, DESCIMBRA, MATERIALES, ACARREOS, VOLTEADO, VIBRADO Y CURADO MANO DE OBRA, EQUIPO Y HERRAMIENTA. (N·CTR·CAR·1·04·009/06).</t>
  </si>
  <si>
    <t>B4</t>
  </si>
  <si>
    <t xml:space="preserve">      SUMINISTRO Y APLICACION DE PINTURA DE ESMALTE ALQUIDALICO ANTICORROSIVO, ACABADO BRILLANTE, PARA INTERIORES Y EXTERIORES QUE NO DESPRENDA VAPORES TÓXICOS NI OLORES DESAGRADABLES, CON LAS SIGUIENTES CARACTERÍSTICAS ( SÓLIDOS POR PESO 49-60%, SÓLIDOS POR VOLUMEN 40-46%, VISCOSIDAD DE 110-160 UK A 25°C, DENSIDAD 0.9-1.2 TON/M3., BRILLO A 60°C, 90%, TIEMPO DE SECADO AL TACTO, &lt; O = 6 HRS., TIEMPO DE SECADO DURO &lt; O = 24 HRS., ADHERENCIA 100%, RENDIMIENTO EN SUP. LISA 8-10 M2/LT., DILUCIÓN MÁXIMA (AGUARRÁS, THINER), 15 %,  EN REJA DE  HERRERIA DE INGRESO, INCLUYE :  MATERIALES MENORES Y DE CONSUMO, ANDAMIOS, PREPARACION DE LA SUPERFICIE, HERRAMIENTAS, LIMPIEZA, MANO DE OBRA Y  EQUIPO DE SEGURIDAD. A CUALQUIER NIVEL. MEDIDA POR UN SOLO LADO</t>
  </si>
  <si>
    <t>B5</t>
  </si>
  <si>
    <t>B6</t>
  </si>
  <si>
    <t>B7</t>
  </si>
  <si>
    <t>SUMINISTRO Y COLOCACION DE TUBO DE P.V.C. SANITARIO (ANGER) SERIE 25, CAMPANA, DE 8" (200 MM) DIAM., INCLUYE: CONEXIONES, TRAZO, EXCAVACION, CAMA DE ARENA, RELLENO COMPACTADO, DESPERDICIOS, PRUEBAS, PASOS POR CIMENTACION Y ACARREO DE MATERIALES AL SITIO DE SU COLOCACION.</t>
  </si>
  <si>
    <t>SUMINISTRO E INSTALACIÓN DE SILLETA PVC DE 12"X 8" SANITARIO , INCLUYE: MANO DE OBRA, EQUIPO Y HERRAMIENTA.</t>
  </si>
  <si>
    <t>SUMINISTRO Y COLOCACION DE CODO DE PVC SANITARIO DE 8" DE DIAMETRO X 90°. INCLUYE: MANO DE OBRA Y MATERIALES MENORES PARA SU INSTALACION.</t>
  </si>
  <si>
    <t>REGISTRO SANITARIO DE 0.80 X 0.80 X 1.00 M, CON MURO DE LADRILLO DE LAMA DE 5.5 X 11.0 X 22.0 CM, ASENTADO CON MORTERO CEMENTO-ARENA 1:3, APLANADO CON MORTERO CEMENTO-ARENA DE RIO 1:3, TAPA DE CONCRETO F'C=200 KG/CM2, MARCO Y CONTRAMARCO DE ANGULO DE 1 1/2 X 1/8", DESPERDICIOS Y ACARREO DE MATERIALES AL SITIO DE SU UTILIZACION."</t>
  </si>
  <si>
    <t>B8</t>
  </si>
  <si>
    <t>B9</t>
  </si>
  <si>
    <t>B10</t>
  </si>
  <si>
    <t>B11</t>
  </si>
  <si>
    <t>SELLADO PERIMETRAL CON SILICON DE VENTANERIA EN LA PARTE SUPERIOR DE LA MISMA CON EL TECHO PARA EVITAR FILTRACIONES DE AGUA, INCLUYE: LIMPIEZA DE LA JUNTA , Y SELLO CON SILICON EN LA PARTE SUPERIOR, MATERIALES, MANO DE OBRA  Y TODO LO NECESARIO PARA SU CORRECTA EJECUCION.</t>
  </si>
  <si>
    <t>SUMINISTRO Y COLOCACION DE BOLARDO DE 6” MARCA OPTIMUS MODELO BOL-201A O SIMILAR BASE DE TUBO CED. 40 REFORZADO. ESTRUCTURA INTERNA CON ANCLA DE 80 CM RELLENADO CON CONCRETO DE ALTA RESISTENCIA Y PINTURA PARA INTEMPERIE DE LARGA DURACIÓN INCLUYE: FIJACION, MANO DE OBRA, EQUIPO, HERRAMIENTA Y TODO LO NECESARIO PARA SU CORRECTA EJECUCION.</t>
  </si>
  <si>
    <t xml:space="preserve">      FABRICACION DE ESCALERA TIPO MARINA ADOSADA A LA PARED PARA ACCESO A LAS AZOTEAS DE 4.00 M. DE ALTURA Y 0.60M DE ANCHO, FABRICADA CON PERFILES TUBULARES CALIBRE 16 Y PROTECCION PERIMETRAL, INCLUYE: MATERIALES, MANO DE OBRA, PINTURA ANTICORROSIVA Y PINTURA FINAL DE ESMALTE, CORTES, SOLDADURA, Y TRABAJOS DE ALBAÑILERIA PARA SU COLOCACION, Y TODO LO NECESARIO PARA SU CORRECTA EJECUCION.</t>
  </si>
  <si>
    <t>B12</t>
  </si>
  <si>
    <t>SIOP-E-SMA-OB-CSS-180-2019</t>
  </si>
  <si>
    <t>B13</t>
  </si>
  <si>
    <t>DALA DE DESPLANTE D-1 DE CONCRETO F'C=150 KG/CM2, T.M.A.=3/4, CON SECCION DE 14 X 20 CM., ARMADA CON 4 VARILLAS NO. 3 Y ESTRIBOS NO. 2 A CADA 20 CM. INCLUYE:  ARMADO, COLADO, CURADO, VIBRADO, CIMBRA COMUN, DESCIMBRA, TRASLAPES, CRUCES DE VARILLAS CON ELEMENTOS TRANSVERSALES, DESPERDICIOS, MANO DE OBRA, HERRAMIENTA Y ACARREO DE MATERIALES AL SITIO DE SU UTILIZACION, A CUALQUIER ALTURA.</t>
  </si>
  <si>
    <t>DALA INTERMEDIA D-1 DE CONCRETO F'C=150 KG/CM2, T.M.A.=3/4, CON SECCION DE 14 X 20 CM., ARMADA CON 4 VARILLAS NO. 3 Y ESTRIBOS NO. 2 A CADA 20 CM. INCLUYE:  ARMADO, COLADO, CURADO, VIBRADO, CIMBRA COMUN, DESCIMBRA, TRASLAPES, CRUCES DE VARILLAS CON ELEMENTOS TRANSVERSALES, DESPERDICIOS, MANO DE OBRA, HERRAMIENTA Y ACARREO DE MATERIALES AL SITIO DE SU UTILIZACION, A CUALQUIER ALTURA.</t>
  </si>
  <si>
    <t>CASTILLO K-4 DE CONCRETO F'C=150 KG/CM2, T.M.A.=3/4", CON SECCION DE 14 X 20 CM, ARMADO CON 4 VARILLAS NO. 3 Y ESTRIBOS NO. 2 A CADA 20 CM, INCLUYE: ARMADO, COLADO, CURADO, VIBRADO, CIMBRA COMUN, DESCIMBRA, DESPERDICIOS, MANO DE OBRA, HERRAMIENTA Y ACARREO DE MATERIALES AL SITIO DE SU UTILIZACION.</t>
  </si>
  <si>
    <t>CERRAMIENTO C-1 DE CONCRETO F'C=150 KG/CM2, T.M.A.=3/4, CON SECCION DE 14 X 20 CM., ARMADA CON 4 VARILLAS NO. 3 Y ESTRIBOS NO. 2 A CADA 20 CM. INCLUYE:  ARMADO, COLADO, CURADO, VIBRADO, CIMBRA COMUN, DESCIMBRA, TRASLAPES, CRUCES DE VARILLAS CON ELEMENTOS TRANSVERSALES, DESPERDICIOS, MANO DE OBRA, HERRAMIENTA Y ACARREO DE MATERIALES AL SITIO DE SU UTILIZACION, A CUALQUIER ALTURA.</t>
  </si>
  <si>
    <t>DALA DE REMATE  DE CONCRETO F'C=150 KG/CM2, T.M.A.=3/4, CON SECCION DE 14 X 20 CM., ARMADA CON 4 VARILLAS NO. 3 Y ESTRIBOS NO. 2 A CADA 20 CM. INCLUYE:  ARMADO, COLADO, CURADO, VIBRADO, CIMBRA COMUN, DESCIMBRA, TRASLAPES, CRUCES DE VARILLAS CON ELEMENTOS TRANSVERSALES, DESPERDICIOS, MANO DE OBRA, HERRAMIENTA Y ACARREO DE MATERIALES AL SITIO DE SU UTILIZACION, A CUALQUIER ALTURA.</t>
  </si>
  <si>
    <t>REHABILITACIÓN DEL CENTRO DE SALUD SAN JOSÉ DE GRACIA, CLUES JCSSA005572 EN EL MUNICIPIO DE TEOCUITATLÁN DE CORONA, JALISCO; REHABILITACIÓN DEL CENTRO DE SALUD RURAL DE CITALA, CLUES JCSSA005560 EN EL MUNICIPIO DE TEOCUITATLÁN DE CORONA, JALISCO.</t>
  </si>
  <si>
    <t>SIOP-001</t>
  </si>
  <si>
    <t>SIOP-002</t>
  </si>
  <si>
    <t>SIOP-003</t>
  </si>
  <si>
    <t>SIOP-004</t>
  </si>
  <si>
    <t>SIOP-005</t>
  </si>
  <si>
    <t>SIOP-006</t>
  </si>
  <si>
    <t>SIOP-007</t>
  </si>
  <si>
    <t>SIOP-008</t>
  </si>
  <si>
    <t>SIOP-009</t>
  </si>
  <si>
    <t>SIOP-010</t>
  </si>
  <si>
    <t>SIOP-011</t>
  </si>
  <si>
    <t>SIOP-012</t>
  </si>
  <si>
    <t>SIOP-013</t>
  </si>
  <si>
    <t>SIOP-014</t>
  </si>
  <si>
    <t>SIOP-015</t>
  </si>
  <si>
    <t>SIOP-016</t>
  </si>
  <si>
    <t>SIOP-017</t>
  </si>
  <si>
    <t>SIOP-018</t>
  </si>
  <si>
    <t>SIOP-019</t>
  </si>
  <si>
    <t>SIOP-020</t>
  </si>
  <si>
    <t>SIOP-021</t>
  </si>
  <si>
    <t>SIOP-022</t>
  </si>
  <si>
    <t>SIOP-023</t>
  </si>
  <si>
    <t>SIOP-024</t>
  </si>
  <si>
    <t>SIOP-025</t>
  </si>
  <si>
    <t>SIOP-026</t>
  </si>
  <si>
    <t>SIOP-027</t>
  </si>
  <si>
    <t>SIOP-028</t>
  </si>
  <si>
    <t>SIOP-029</t>
  </si>
  <si>
    <t>SIOP-030</t>
  </si>
  <si>
    <t>SIOP-031</t>
  </si>
  <si>
    <t>SIOP-032</t>
  </si>
  <si>
    <t>SIOP-033</t>
  </si>
  <si>
    <t>SIOP-034</t>
  </si>
  <si>
    <t>SIOP-035</t>
  </si>
  <si>
    <t>SIOP-036</t>
  </si>
  <si>
    <t>SIOP-037</t>
  </si>
  <si>
    <t>SIOP-038</t>
  </si>
  <si>
    <t>SIOP-039</t>
  </si>
  <si>
    <t>SIOP-040</t>
  </si>
  <si>
    <t>SIOP-041</t>
  </si>
  <si>
    <t>SIOP-042</t>
  </si>
  <si>
    <t>SIOP-043</t>
  </si>
  <si>
    <t>SIOP-044</t>
  </si>
  <si>
    <t>SIOP-045</t>
  </si>
  <si>
    <t>SIOP-046</t>
  </si>
  <si>
    <t>SIOP-047</t>
  </si>
  <si>
    <t>SIOP-048</t>
  </si>
  <si>
    <t>SIOP-049</t>
  </si>
  <si>
    <t>SIOP-050</t>
  </si>
  <si>
    <t>SIOP-051</t>
  </si>
  <si>
    <t>SIOP-052</t>
  </si>
  <si>
    <t>SIOP-053</t>
  </si>
  <si>
    <t>SIOP-054</t>
  </si>
  <si>
    <t>SIOP-055</t>
  </si>
  <si>
    <t>SIOP-056</t>
  </si>
  <si>
    <t>SIOP-057</t>
  </si>
  <si>
    <t>SIOP-058</t>
  </si>
  <si>
    <t>SIOP-059</t>
  </si>
  <si>
    <t>SIOP-060</t>
  </si>
  <si>
    <t>SIOP-061</t>
  </si>
  <si>
    <t>SIOP-062</t>
  </si>
  <si>
    <t>SIOP-063</t>
  </si>
  <si>
    <t>SIOP-064</t>
  </si>
  <si>
    <t>SIOP-065</t>
  </si>
  <si>
    <t>SIOP-066</t>
  </si>
  <si>
    <t>SIOP-067</t>
  </si>
  <si>
    <t>SIOP-068</t>
  </si>
  <si>
    <t>SIOP-069</t>
  </si>
  <si>
    <t>SIOP-070</t>
  </si>
  <si>
    <t>SIOP-071</t>
  </si>
  <si>
    <t>SIOP-072</t>
  </si>
  <si>
    <t>SIOP-073</t>
  </si>
  <si>
    <t>SIOP-074</t>
  </si>
  <si>
    <t>SIOP-075</t>
  </si>
  <si>
    <t>SIOP-076</t>
  </si>
  <si>
    <t>SIOP-077</t>
  </si>
  <si>
    <t>SIOP-078</t>
  </si>
  <si>
    <t>SIOP-079</t>
  </si>
  <si>
    <t>SIOP-080</t>
  </si>
  <si>
    <t>SIOP-081</t>
  </si>
  <si>
    <t>SIOP-082</t>
  </si>
  <si>
    <t>SIOP-083</t>
  </si>
  <si>
    <t>SIOP-084</t>
  </si>
  <si>
    <t>SIOP-085</t>
  </si>
  <si>
    <t>SIOP-086</t>
  </si>
  <si>
    <t>SIOP-087</t>
  </si>
  <si>
    <t>SIOP-088</t>
  </si>
  <si>
    <t>SIOP-089</t>
  </si>
  <si>
    <t>SIOP-090</t>
  </si>
  <si>
    <t>SIOP-091</t>
  </si>
  <si>
    <t>SIOP-092</t>
  </si>
  <si>
    <t>SIOP-093</t>
  </si>
  <si>
    <t>SIOP-094</t>
  </si>
  <si>
    <t>SIOP-095</t>
  </si>
  <si>
    <t>SIOP-096</t>
  </si>
  <si>
    <t>SIOP-097</t>
  </si>
  <si>
    <t>SIOP-098</t>
  </si>
  <si>
    <t>SIOP-099</t>
  </si>
  <si>
    <t>SIOP-100</t>
  </si>
  <si>
    <t>SIOP-101</t>
  </si>
  <si>
    <t>SIOP-102</t>
  </si>
  <si>
    <t>SIOP-103</t>
  </si>
  <si>
    <t>SIOP-104</t>
  </si>
  <si>
    <t>SIOP-105</t>
  </si>
  <si>
    <t>SIOP-106</t>
  </si>
  <si>
    <t>SIOP-107</t>
  </si>
  <si>
    <t>SIOP-108</t>
  </si>
  <si>
    <t>SIOP-109</t>
  </si>
  <si>
    <t>SIOP-110</t>
  </si>
  <si>
    <t>SIOP-111</t>
  </si>
  <si>
    <t>SIOP-112</t>
  </si>
  <si>
    <t>SIOP-113</t>
  </si>
  <si>
    <t>SIOP-114</t>
  </si>
  <si>
    <t>SIOP-115</t>
  </si>
  <si>
    <t>SIOP-116</t>
  </si>
  <si>
    <t>SIOP-117</t>
  </si>
  <si>
    <t>SIOP-118</t>
  </si>
  <si>
    <t>SIOP-119</t>
  </si>
  <si>
    <t>SIOP-120</t>
  </si>
  <si>
    <t>SIOP-121</t>
  </si>
  <si>
    <t>SIOP-122</t>
  </si>
  <si>
    <t>SIOP-123</t>
  </si>
  <si>
    <t>SIOP-124</t>
  </si>
  <si>
    <t>SIOP-125</t>
  </si>
  <si>
    <t>SIOP-126</t>
  </si>
  <si>
    <t>SIOP-127</t>
  </si>
  <si>
    <t>SIOP-128</t>
  </si>
  <si>
    <t>SIOP-129</t>
  </si>
  <si>
    <t>SIOP-130</t>
  </si>
  <si>
    <t>SIOP-131</t>
  </si>
  <si>
    <t>SIOP-132</t>
  </si>
  <si>
    <t>SIOP-133</t>
  </si>
  <si>
    <t>SIOP-134</t>
  </si>
  <si>
    <t>SIOP-135</t>
  </si>
  <si>
    <t>SIOP-136</t>
  </si>
  <si>
    <t>SIOP-137</t>
  </si>
  <si>
    <t>SIOP-138</t>
  </si>
  <si>
    <t>SIOP-139</t>
  </si>
  <si>
    <t>SIOP-140</t>
  </si>
  <si>
    <t>SIOP-141</t>
  </si>
  <si>
    <t>SIOP-142</t>
  </si>
  <si>
    <t>SIOP-143</t>
  </si>
  <si>
    <t>SIOP-144</t>
  </si>
  <si>
    <t>SIOP-145</t>
  </si>
  <si>
    <t>SIOP-146</t>
  </si>
  <si>
    <t>SIOP-147</t>
  </si>
  <si>
    <t>SIOP-148</t>
  </si>
  <si>
    <t>SIOP-149</t>
  </si>
  <si>
    <t>SIOP-150</t>
  </si>
  <si>
    <t>SIOP-151</t>
  </si>
  <si>
    <t>SIOP-152</t>
  </si>
  <si>
    <t>SIOP-153</t>
  </si>
  <si>
    <t>SIOP-154</t>
  </si>
  <si>
    <t>SIOP-155</t>
  </si>
  <si>
    <t>SIOP-156</t>
  </si>
  <si>
    <t>SIOP-157</t>
  </si>
  <si>
    <t>SIOP-158</t>
  </si>
  <si>
    <t>SIOP-159</t>
  </si>
  <si>
    <t>SIOP-160</t>
  </si>
  <si>
    <t>SIOP-161</t>
  </si>
  <si>
    <t>SIOP-162</t>
  </si>
  <si>
    <t>SIOP-163</t>
  </si>
  <si>
    <t>SIOP-164</t>
  </si>
  <si>
    <t>SIOP-165</t>
  </si>
  <si>
    <t>SIOP-166</t>
  </si>
  <si>
    <t>SIOP-167</t>
  </si>
  <si>
    <t>SIOP-168</t>
  </si>
  <si>
    <t>SIOP-169</t>
  </si>
  <si>
    <t>SIOP-170</t>
  </si>
  <si>
    <t>SIOP-171</t>
  </si>
  <si>
    <t>SIOP-172</t>
  </si>
  <si>
    <t>SIOP-173</t>
  </si>
  <si>
    <t>SIOP-174</t>
  </si>
  <si>
    <t>SIOP-175</t>
  </si>
  <si>
    <t>SIOP-176</t>
  </si>
  <si>
    <t>SIOP-177</t>
  </si>
  <si>
    <t>SIOP-178</t>
  </si>
  <si>
    <t>SIOP-179</t>
  </si>
  <si>
    <t>SIOP-180</t>
  </si>
  <si>
    <t>SIOP-181</t>
  </si>
  <si>
    <t>SIOP-182</t>
  </si>
  <si>
    <t>SIOP-183</t>
  </si>
  <si>
    <t>SIOP-184</t>
  </si>
  <si>
    <t>SIOP-185</t>
  </si>
  <si>
    <t>SIOP-186</t>
  </si>
  <si>
    <t>SIOP-187</t>
  </si>
  <si>
    <t>SIOP-188</t>
  </si>
  <si>
    <t>SIOP-189</t>
  </si>
  <si>
    <t>SIOP-190</t>
  </si>
  <si>
    <t>SIOP-191</t>
  </si>
  <si>
    <t>SIOP-192</t>
  </si>
  <si>
    <t>SIOP-193</t>
  </si>
  <si>
    <t>SIOP-194</t>
  </si>
  <si>
    <t>SIOP-195</t>
  </si>
  <si>
    <t>SIOP-196</t>
  </si>
  <si>
    <t>SIOP-197</t>
  </si>
  <si>
    <t>DIRECCIÓN GENERAL DE  LICITACIÓN Y CONTRATACIÓN</t>
  </si>
  <si>
    <t>REHABILITACIÓN DEL CENTRO DE SALUD SAN JOSÉ DE GRACIA, CLUES JCSSA005572 EN EL MUNICIPIO DE TEOCUITATLÁN DE CORONA, JALISCO</t>
  </si>
  <si>
    <t>REHABILITACIÓN DEL CENTRO DE SALUD RURAL DE CITALA, CLUES JCSSA005560 EN EL MUNICIPIO DE TEOCUITATLÁN DE CORONA,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</si>
</sst>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&quot;$&quot;#,###.00"/>
    <numFmt numFmtId="166" formatCode="&quot;SIOP-&quot;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indexed="6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Fill="1" applyAlignment="1">
      <alignment vertical="top"/>
    </xf>
    <xf numFmtId="0" fontId="3" fillId="0" borderId="0" xfId="1" applyFont="1" applyFill="1" applyBorder="1" applyAlignment="1">
      <alignment vertical="top"/>
    </xf>
    <xf numFmtId="0" fontId="6" fillId="0" borderId="2" xfId="1" applyFont="1" applyBorder="1" applyAlignment="1">
      <alignment horizontal="justify" vertical="top"/>
    </xf>
    <xf numFmtId="0" fontId="6" fillId="0" borderId="6" xfId="1" applyFont="1" applyBorder="1" applyAlignment="1">
      <alignment horizontal="justify" vertical="top"/>
    </xf>
    <xf numFmtId="44" fontId="2" fillId="0" borderId="0" xfId="1" applyNumberFormat="1" applyFont="1" applyFill="1" applyAlignment="1">
      <alignment vertical="top"/>
    </xf>
    <xf numFmtId="164" fontId="2" fillId="0" borderId="0" xfId="1" applyNumberFormat="1" applyFont="1" applyFill="1" applyAlignment="1">
      <alignment vertical="top"/>
    </xf>
    <xf numFmtId="0" fontId="3" fillId="0" borderId="4" xfId="1" applyFont="1" applyBorder="1" applyAlignment="1">
      <alignment vertical="top"/>
    </xf>
    <xf numFmtId="0" fontId="3" fillId="0" borderId="7" xfId="1" applyFont="1" applyBorder="1" applyAlignment="1">
      <alignment vertical="top"/>
    </xf>
    <xf numFmtId="0" fontId="3" fillId="0" borderId="1" xfId="1" applyFont="1" applyFill="1" applyBorder="1" applyAlignment="1">
      <alignment horizontal="left" vertical="top"/>
    </xf>
    <xf numFmtId="14" fontId="2" fillId="0" borderId="4" xfId="1" applyNumberFormat="1" applyFont="1" applyBorder="1" applyAlignment="1">
      <alignment horizontal="left" vertical="top"/>
    </xf>
    <xf numFmtId="14" fontId="2" fillId="0" borderId="7" xfId="1" applyNumberFormat="1" applyFont="1" applyBorder="1" applyAlignment="1">
      <alignment horizontal="left" vertical="top"/>
    </xf>
    <xf numFmtId="0" fontId="3" fillId="0" borderId="5" xfId="1" applyNumberFormat="1" applyFont="1" applyBorder="1" applyAlignment="1">
      <alignment vertical="top"/>
    </xf>
    <xf numFmtId="0" fontId="2" fillId="0" borderId="7" xfId="1" applyNumberFormat="1" applyFont="1" applyBorder="1" applyAlignment="1">
      <alignment horizontal="left" vertical="top"/>
    </xf>
    <xf numFmtId="14" fontId="2" fillId="0" borderId="11" xfId="1" applyNumberFormat="1" applyFont="1" applyBorder="1" applyAlignment="1">
      <alignment horizontal="left" vertical="top"/>
    </xf>
    <xf numFmtId="0" fontId="3" fillId="0" borderId="11" xfId="1" applyFont="1" applyBorder="1" applyAlignment="1">
      <alignment vertical="top"/>
    </xf>
    <xf numFmtId="0" fontId="3" fillId="0" borderId="2" xfId="1" applyFont="1" applyFill="1" applyBorder="1" applyAlignment="1">
      <alignment horizontal="left" vertical="top"/>
    </xf>
    <xf numFmtId="0" fontId="3" fillId="0" borderId="2" xfId="1" applyFont="1" applyBorder="1" applyAlignment="1">
      <alignment horizontal="center" vertical="top"/>
    </xf>
    <xf numFmtId="0" fontId="6" fillId="0" borderId="8" xfId="1" applyFont="1" applyBorder="1" applyAlignment="1">
      <alignment horizontal="justify" vertical="top"/>
    </xf>
    <xf numFmtId="4" fontId="3" fillId="0" borderId="0" xfId="1" applyNumberFormat="1" applyFont="1" applyAlignment="1">
      <alignment horizontal="center" vertical="top"/>
    </xf>
    <xf numFmtId="0" fontId="2" fillId="0" borderId="0" xfId="1" applyFont="1" applyFill="1" applyAlignment="1">
      <alignment horizontal="justify" vertical="top"/>
    </xf>
    <xf numFmtId="0" fontId="2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right" vertical="top"/>
    </xf>
    <xf numFmtId="0" fontId="2" fillId="0" borderId="0" xfId="1" applyFont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49" fontId="2" fillId="0" borderId="0" xfId="1" applyNumberFormat="1" applyFont="1" applyAlignment="1">
      <alignment horizontal="left" vertical="top"/>
    </xf>
    <xf numFmtId="4" fontId="2" fillId="0" borderId="0" xfId="1" applyNumberFormat="1" applyFont="1" applyAlignment="1">
      <alignment horizontal="right" vertical="top"/>
    </xf>
    <xf numFmtId="0" fontId="3" fillId="3" borderId="0" xfId="1" applyFont="1" applyFill="1" applyAlignment="1">
      <alignment vertical="top"/>
    </xf>
    <xf numFmtId="0" fontId="3" fillId="3" borderId="0" xfId="1" applyFont="1" applyFill="1" applyAlignment="1">
      <alignment horizontal="center" vertical="top"/>
    </xf>
    <xf numFmtId="4" fontId="3" fillId="3" borderId="0" xfId="1" applyNumberFormat="1" applyFont="1" applyFill="1" applyAlignment="1">
      <alignment vertical="top"/>
    </xf>
    <xf numFmtId="4" fontId="2" fillId="0" borderId="0" xfId="1" applyNumberFormat="1" applyFont="1" applyFill="1" applyAlignment="1">
      <alignment vertical="top"/>
    </xf>
    <xf numFmtId="0" fontId="3" fillId="0" borderId="0" xfId="1" applyFont="1" applyFill="1" applyAlignment="1">
      <alignment horizontal="justify" vertical="top" shrinkToFit="1"/>
    </xf>
    <xf numFmtId="49" fontId="9" fillId="0" borderId="0" xfId="1" applyNumberFormat="1" applyFont="1" applyAlignment="1">
      <alignment horizontal="left" vertical="top"/>
    </xf>
    <xf numFmtId="0" fontId="9" fillId="0" borderId="0" xfId="1" applyFont="1" applyAlignment="1">
      <alignment horizontal="justify" vertical="top"/>
    </xf>
    <xf numFmtId="0" fontId="9" fillId="0" borderId="0" xfId="1" applyFont="1" applyAlignment="1">
      <alignment horizontal="center" vertical="top" wrapText="1"/>
    </xf>
    <xf numFmtId="4" fontId="9" fillId="0" borderId="0" xfId="1" applyNumberFormat="1" applyFont="1" applyAlignment="1">
      <alignment horizontal="center" vertical="top"/>
    </xf>
    <xf numFmtId="0" fontId="10" fillId="0" borderId="0" xfId="1" applyFont="1" applyAlignment="1">
      <alignment vertical="top"/>
    </xf>
    <xf numFmtId="4" fontId="9" fillId="0" borderId="0" xfId="1" applyNumberFormat="1" applyFont="1" applyAlignment="1">
      <alignment horizontal="right" vertical="top"/>
    </xf>
    <xf numFmtId="0" fontId="11" fillId="0" borderId="0" xfId="1" applyFont="1" applyFill="1" applyAlignment="1">
      <alignment horizontal="justify" vertical="top"/>
    </xf>
    <xf numFmtId="164" fontId="9" fillId="0" borderId="0" xfId="5" applyNumberFormat="1" applyFont="1" applyAlignment="1">
      <alignment horizontal="right" vertical="top"/>
    </xf>
    <xf numFmtId="164" fontId="12" fillId="0" borderId="0" xfId="5" applyNumberFormat="1" applyFont="1" applyFill="1" applyAlignment="1">
      <alignment vertical="top"/>
    </xf>
    <xf numFmtId="4" fontId="3" fillId="0" borderId="0" xfId="1" applyNumberFormat="1" applyFont="1" applyAlignment="1">
      <alignment horizontal="center" vertical="top" wrapText="1"/>
    </xf>
    <xf numFmtId="0" fontId="3" fillId="0" borderId="0" xfId="1" applyFont="1" applyFill="1" applyAlignment="1">
      <alignment vertical="top"/>
    </xf>
    <xf numFmtId="49" fontId="7" fillId="2" borderId="12" xfId="7" applyNumberFormat="1" applyFont="1" applyFill="1" applyBorder="1" applyAlignment="1">
      <alignment horizontal="center" vertical="center"/>
    </xf>
    <xf numFmtId="49" fontId="7" fillId="2" borderId="13" xfId="7" applyNumberFormat="1" applyFont="1" applyFill="1" applyBorder="1" applyAlignment="1">
      <alignment horizontal="center" vertical="center"/>
    </xf>
    <xf numFmtId="49" fontId="7" fillId="2" borderId="13" xfId="7" applyNumberFormat="1" applyFont="1" applyFill="1" applyBorder="1" applyAlignment="1">
      <alignment horizontal="center" vertical="center" wrapText="1"/>
    </xf>
    <xf numFmtId="49" fontId="7" fillId="2" borderId="14" xfId="7" applyNumberFormat="1" applyFont="1" applyFill="1" applyBorder="1" applyAlignment="1">
      <alignment horizontal="center" vertical="center"/>
    </xf>
    <xf numFmtId="164" fontId="2" fillId="0" borderId="0" xfId="8" applyNumberFormat="1" applyFont="1" applyAlignment="1">
      <alignment horizontal="right" vertical="top"/>
    </xf>
    <xf numFmtId="164" fontId="2" fillId="0" borderId="0" xfId="8" applyNumberFormat="1" applyFont="1" applyAlignment="1">
      <alignment vertical="top"/>
    </xf>
    <xf numFmtId="164" fontId="2" fillId="0" borderId="0" xfId="8" applyNumberFormat="1" applyFont="1" applyFill="1" applyAlignment="1">
      <alignment horizontal="right" vertical="top"/>
    </xf>
    <xf numFmtId="164" fontId="9" fillId="0" borderId="0" xfId="8" applyNumberFormat="1" applyFont="1" applyAlignment="1">
      <alignment horizontal="right" vertical="top"/>
    </xf>
    <xf numFmtId="0" fontId="7" fillId="2" borderId="0" xfId="9" applyFont="1" applyFill="1" applyBorder="1" applyAlignment="1">
      <alignment horizontal="justify" vertical="top"/>
    </xf>
    <xf numFmtId="165" fontId="7" fillId="2" borderId="0" xfId="9" applyNumberFormat="1" applyFont="1" applyFill="1" applyAlignment="1">
      <alignment vertical="top"/>
    </xf>
    <xf numFmtId="0" fontId="5" fillId="0" borderId="0" xfId="9" applyFont="1" applyAlignment="1">
      <alignment vertical="top"/>
    </xf>
    <xf numFmtId="166" fontId="2" fillId="0" borderId="0" xfId="1" applyNumberFormat="1" applyFont="1" applyFill="1" applyBorder="1" applyAlignment="1">
      <alignment horizontal="left" vertical="top" shrinkToFit="1"/>
    </xf>
    <xf numFmtId="0" fontId="7" fillId="2" borderId="0" xfId="9" applyNumberFormat="1" applyFont="1" applyFill="1" applyBorder="1" applyAlignment="1">
      <alignment horizontal="center" vertical="top"/>
    </xf>
    <xf numFmtId="0" fontId="7" fillId="2" borderId="0" xfId="9" applyNumberFormat="1" applyFont="1" applyFill="1" applyAlignment="1">
      <alignment horizontal="center" vertical="top"/>
    </xf>
    <xf numFmtId="164" fontId="3" fillId="0" borderId="0" xfId="5" applyNumberFormat="1" applyFont="1" applyFill="1" applyAlignment="1">
      <alignment horizontal="right" vertical="top" shrinkToFit="1"/>
    </xf>
    <xf numFmtId="0" fontId="2" fillId="0" borderId="0" xfId="1" applyFont="1" applyFill="1" applyAlignment="1">
      <alignment vertical="top"/>
    </xf>
    <xf numFmtId="164" fontId="2" fillId="0" borderId="0" xfId="8" applyNumberFormat="1" applyFont="1" applyAlignment="1">
      <alignment horizontal="right" vertical="top"/>
    </xf>
    <xf numFmtId="0" fontId="2" fillId="0" borderId="0" xfId="1" applyFont="1" applyAlignment="1">
      <alignment horizontal="center" vertical="top" wrapText="1"/>
    </xf>
    <xf numFmtId="0" fontId="2" fillId="0" borderId="0" xfId="1" applyNumberFormat="1" applyFont="1" applyFill="1" applyAlignment="1">
      <alignment horizontal="justify" vertical="top"/>
    </xf>
    <xf numFmtId="0" fontId="9" fillId="0" borderId="0" xfId="1" applyNumberFormat="1" applyFont="1" applyAlignment="1">
      <alignment horizontal="justify" vertical="top"/>
    </xf>
    <xf numFmtId="164" fontId="3" fillId="0" borderId="0" xfId="5" applyNumberFormat="1" applyFont="1" applyAlignment="1">
      <alignment horizontal="right" vertical="center"/>
    </xf>
    <xf numFmtId="0" fontId="7" fillId="2" borderId="0" xfId="9" applyNumberFormat="1" applyFont="1" applyFill="1" applyBorder="1" applyAlignment="1">
      <alignment horizontal="center" vertical="top"/>
    </xf>
    <xf numFmtId="0" fontId="2" fillId="0" borderId="6" xfId="1" applyNumberFormat="1" applyFont="1" applyBorder="1" applyAlignment="1">
      <alignment horizontal="left" vertical="top"/>
    </xf>
    <xf numFmtId="0" fontId="2" fillId="0" borderId="8" xfId="1" applyNumberFormat="1" applyFont="1" applyBorder="1" applyAlignment="1">
      <alignment horizontal="left" vertical="top"/>
    </xf>
    <xf numFmtId="0" fontId="2" fillId="0" borderId="5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2" fillId="0" borderId="7" xfId="1" applyFont="1" applyBorder="1" applyAlignment="1">
      <alignment horizontal="center" vertical="top"/>
    </xf>
    <xf numFmtId="0" fontId="2" fillId="0" borderId="9" xfId="1" applyFont="1" applyBorder="1" applyAlignment="1">
      <alignment horizontal="center" vertical="top"/>
    </xf>
    <xf numFmtId="0" fontId="2" fillId="0" borderId="10" xfId="1" applyFont="1" applyBorder="1" applyAlignment="1">
      <alignment horizontal="center" vertical="top"/>
    </xf>
    <xf numFmtId="0" fontId="2" fillId="0" borderId="11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7" fillId="2" borderId="12" xfId="1" applyFont="1" applyFill="1" applyBorder="1" applyAlignment="1">
      <alignment horizontal="center" vertical="top"/>
    </xf>
    <xf numFmtId="0" fontId="7" fillId="2" borderId="13" xfId="1" applyFont="1" applyFill="1" applyBorder="1" applyAlignment="1">
      <alignment horizontal="center" vertical="top"/>
    </xf>
    <xf numFmtId="0" fontId="7" fillId="2" borderId="14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/>
    </xf>
    <xf numFmtId="0" fontId="2" fillId="0" borderId="8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6" xfId="1" applyFont="1" applyBorder="1" applyAlignment="1">
      <alignment horizontal="justify" vertical="top"/>
    </xf>
    <xf numFmtId="14" fontId="3" fillId="0" borderId="1" xfId="1" applyNumberFormat="1" applyFont="1" applyBorder="1" applyAlignment="1">
      <alignment horizontal="right" vertical="top"/>
    </xf>
    <xf numFmtId="14" fontId="3" fillId="0" borderId="3" xfId="1" applyNumberFormat="1" applyFont="1" applyBorder="1" applyAlignment="1">
      <alignment horizontal="right" vertical="top"/>
    </xf>
    <xf numFmtId="0" fontId="2" fillId="0" borderId="6" xfId="1" applyNumberFormat="1" applyFont="1" applyBorder="1" applyAlignment="1">
      <alignment horizontal="justify" vertical="center"/>
    </xf>
    <xf numFmtId="0" fontId="2" fillId="0" borderId="8" xfId="1" applyNumberFormat="1" applyFont="1" applyBorder="1" applyAlignment="1">
      <alignment horizontal="justify" vertical="center"/>
    </xf>
    <xf numFmtId="14" fontId="3" fillId="0" borderId="5" xfId="1" applyNumberFormat="1" applyFont="1" applyBorder="1" applyAlignment="1">
      <alignment horizontal="right" vertical="top"/>
    </xf>
    <xf numFmtId="14" fontId="3" fillId="0" borderId="0" xfId="1" applyNumberFormat="1" applyFont="1" applyBorder="1" applyAlignment="1">
      <alignment horizontal="right" vertical="top"/>
    </xf>
    <xf numFmtId="14" fontId="3" fillId="0" borderId="9" xfId="1" applyNumberFormat="1" applyFont="1" applyBorder="1" applyAlignment="1">
      <alignment horizontal="right" vertical="top"/>
    </xf>
    <xf numFmtId="14" fontId="3" fillId="0" borderId="10" xfId="1" applyNumberFormat="1" applyFont="1" applyBorder="1" applyAlignment="1">
      <alignment horizontal="right" vertical="top"/>
    </xf>
    <xf numFmtId="0" fontId="3" fillId="0" borderId="1" xfId="1" applyFont="1" applyBorder="1" applyAlignment="1">
      <alignment horizontal="center" vertical="top"/>
    </xf>
  </cellXfs>
  <cellStyles count="10">
    <cellStyle name="Moneda" xfId="5" builtinId="4"/>
    <cellStyle name="Moneda 2" xfId="3"/>
    <cellStyle name="Moneda 2 2" xfId="8"/>
    <cellStyle name="Normal" xfId="0" builtinId="0"/>
    <cellStyle name="Normal 2" xfId="1"/>
    <cellStyle name="Normal 2 2" xfId="4"/>
    <cellStyle name="Normal 2 2 2" xfId="9"/>
    <cellStyle name="Normal 3" xfId="2"/>
    <cellStyle name="Normal 3 2" xfId="7"/>
    <cellStyle name="Normal 4" xfId="6"/>
  </cellStyles>
  <dxfs count="0"/>
  <tableStyles count="0" defaultTableStyle="TableStyleMedium2" defaultPivotStyle="PivotStyleLight16"/>
  <colors>
    <mruColors>
      <color rgb="FF00953B"/>
      <color rgb="FF0033CC"/>
      <color rgb="FF33CC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262552</xdr:colOff>
      <xdr:row>4</xdr:row>
      <xdr:rowOff>130631</xdr:rowOff>
    </xdr:from>
    <xdr:to>
      <xdr:col>1</xdr:col>
      <xdr:colOff>1366892</xdr:colOff>
      <xdr:row>8</xdr:row>
      <xdr:rowOff>192633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942A209-4D16-4574-AE19-D331D116C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402" y="940256"/>
          <a:ext cx="1104340" cy="928777"/>
        </a:xfrm>
        <a:prstGeom prst="rect">
          <a:avLst/>
        </a:prstGeom>
      </xdr:spPr>
    </xdr:pic>
    <xdr:clientData/>
  </xdr:twoCellAnchor>
  <xdr:twoCellAnchor>
    <xdr:from>
      <xdr:col>7</xdr:col>
      <xdr:colOff>6021</xdr:colOff>
      <xdr:row>4</xdr:row>
      <xdr:rowOff>213635</xdr:rowOff>
    </xdr:from>
    <xdr:to>
      <xdr:col>7</xdr:col>
      <xdr:colOff>1456735</xdr:colOff>
      <xdr:row>5</xdr:row>
      <xdr:rowOff>206456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47A73678-DB79-4B13-AB27-66514F0A7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3596" y="1023260"/>
          <a:ext cx="1450714" cy="230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8"/>
  <sheetViews>
    <sheetView showGridLines="0" showZeros="0" tabSelected="1" view="pageBreakPreview" topLeftCell="A2" zoomScale="70" zoomScaleNormal="70" zoomScaleSheetLayoutView="70" workbookViewId="0">
      <selection activeCell="F20" sqref="F20:F241"/>
    </sheetView>
  </sheetViews>
  <sheetFormatPr baseColWidth="10" defaultRowHeight="12.75" x14ac:dyDescent="0.25"/>
  <cols>
    <col min="1" max="1" width="4.85546875" style="1" customWidth="1"/>
    <col min="2" max="2" width="23.5703125" style="1" customWidth="1"/>
    <col min="3" max="3" width="74.42578125" style="1" customWidth="1"/>
    <col min="4" max="4" width="13.140625" style="1" customWidth="1"/>
    <col min="5" max="5" width="11" style="1" customWidth="1"/>
    <col min="6" max="6" width="14.85546875" style="1" customWidth="1"/>
    <col min="7" max="7" width="25.85546875" style="1" customWidth="1"/>
    <col min="8" max="8" width="22.42578125" style="1" customWidth="1"/>
    <col min="9" max="16384" width="11.42578125" style="1"/>
  </cols>
  <sheetData>
    <row r="1" spans="2:8" ht="13.5" thickBot="1" x14ac:dyDescent="0.3"/>
    <row r="2" spans="2:8" ht="18.75" x14ac:dyDescent="0.25">
      <c r="B2" s="79"/>
      <c r="C2" s="4" t="s">
        <v>18</v>
      </c>
      <c r="D2" s="82" t="s">
        <v>21</v>
      </c>
      <c r="E2" s="82"/>
      <c r="F2" s="82"/>
      <c r="G2" s="83"/>
      <c r="H2" s="8"/>
    </row>
    <row r="3" spans="2:8" ht="18.75" x14ac:dyDescent="0.25">
      <c r="B3" s="68"/>
      <c r="C3" s="5" t="s">
        <v>19</v>
      </c>
      <c r="D3" s="84" t="s">
        <v>184</v>
      </c>
      <c r="E3" s="85"/>
      <c r="F3" s="85"/>
      <c r="G3" s="86"/>
      <c r="H3" s="9"/>
    </row>
    <row r="4" spans="2:8" x14ac:dyDescent="0.25">
      <c r="B4" s="68"/>
      <c r="C4" s="90" t="s">
        <v>389</v>
      </c>
      <c r="D4" s="84"/>
      <c r="E4" s="85"/>
      <c r="F4" s="85"/>
      <c r="G4" s="86"/>
      <c r="H4" s="9"/>
    </row>
    <row r="5" spans="2:8" ht="18.75" customHeight="1" x14ac:dyDescent="0.25">
      <c r="B5" s="68"/>
      <c r="C5" s="90"/>
      <c r="D5" s="84"/>
      <c r="E5" s="85"/>
      <c r="F5" s="85"/>
      <c r="G5" s="86"/>
      <c r="H5" s="9"/>
    </row>
    <row r="6" spans="2:8" ht="19.5" thickBot="1" x14ac:dyDescent="0.3">
      <c r="B6" s="68"/>
      <c r="C6" s="19"/>
      <c r="D6" s="87"/>
      <c r="E6" s="88"/>
      <c r="F6" s="88"/>
      <c r="G6" s="89"/>
      <c r="H6" s="9"/>
    </row>
    <row r="7" spans="2:8" x14ac:dyDescent="0.25">
      <c r="B7" s="80"/>
      <c r="C7" s="10" t="s">
        <v>0</v>
      </c>
      <c r="D7" s="91" t="s">
        <v>1</v>
      </c>
      <c r="E7" s="92"/>
      <c r="F7" s="92"/>
      <c r="G7" s="11"/>
      <c r="H7" s="9"/>
    </row>
    <row r="8" spans="2:8" ht="17.25" customHeight="1" x14ac:dyDescent="0.25">
      <c r="B8" s="80"/>
      <c r="C8" s="93" t="s">
        <v>191</v>
      </c>
      <c r="D8" s="95" t="s">
        <v>2</v>
      </c>
      <c r="E8" s="96"/>
      <c r="F8" s="96"/>
      <c r="G8" s="12"/>
      <c r="H8" s="9"/>
    </row>
    <row r="9" spans="2:8" ht="17.25" customHeight="1" x14ac:dyDescent="0.25">
      <c r="B9" s="80"/>
      <c r="C9" s="93"/>
      <c r="D9" s="13"/>
      <c r="E9" s="96" t="s">
        <v>3</v>
      </c>
      <c r="F9" s="96"/>
      <c r="G9" s="14"/>
      <c r="H9" s="9"/>
    </row>
    <row r="10" spans="2:8" ht="38.25" customHeight="1" thickBot="1" x14ac:dyDescent="0.3">
      <c r="B10" s="80"/>
      <c r="C10" s="94"/>
      <c r="D10" s="97" t="s">
        <v>20</v>
      </c>
      <c r="E10" s="98"/>
      <c r="F10" s="98"/>
      <c r="G10" s="15"/>
      <c r="H10" s="16"/>
    </row>
    <row r="11" spans="2:8" x14ac:dyDescent="0.25">
      <c r="B11" s="80"/>
      <c r="C11" s="17" t="s">
        <v>4</v>
      </c>
      <c r="D11" s="99" t="s">
        <v>5</v>
      </c>
      <c r="E11" s="82"/>
      <c r="F11" s="82"/>
      <c r="G11" s="83"/>
      <c r="H11" s="18" t="s">
        <v>6</v>
      </c>
    </row>
    <row r="12" spans="2:8" x14ac:dyDescent="0.25">
      <c r="B12" s="80"/>
      <c r="C12" s="66"/>
      <c r="D12" s="68">
        <v>0</v>
      </c>
      <c r="E12" s="69"/>
      <c r="F12" s="69"/>
      <c r="G12" s="70"/>
      <c r="H12" s="74"/>
    </row>
    <row r="13" spans="2:8" ht="13.5" thickBot="1" x14ac:dyDescent="0.3">
      <c r="B13" s="81"/>
      <c r="C13" s="67"/>
      <c r="D13" s="71"/>
      <c r="E13" s="72"/>
      <c r="F13" s="72"/>
      <c r="G13" s="73"/>
      <c r="H13" s="75"/>
    </row>
    <row r="14" spans="2:8" ht="13.5" thickBot="1" x14ac:dyDescent="0.3"/>
    <row r="15" spans="2:8" ht="13.5" thickBot="1" x14ac:dyDescent="0.3">
      <c r="B15" s="76" t="s">
        <v>26</v>
      </c>
      <c r="C15" s="77"/>
      <c r="D15" s="77"/>
      <c r="E15" s="77"/>
      <c r="F15" s="77"/>
      <c r="G15" s="77"/>
      <c r="H15" s="78"/>
    </row>
    <row r="16" spans="2:8" s="2" customFormat="1" ht="13.5" thickBot="1" x14ac:dyDescent="0.3">
      <c r="B16" s="3"/>
      <c r="C16" s="3"/>
      <c r="D16" s="3"/>
      <c r="E16" s="3"/>
      <c r="F16" s="3"/>
      <c r="G16" s="3"/>
      <c r="H16" s="3"/>
    </row>
    <row r="17" spans="2:9" ht="26.25" thickBot="1" x14ac:dyDescent="0.3">
      <c r="B17" s="44" t="s">
        <v>7</v>
      </c>
      <c r="C17" s="45" t="s">
        <v>8</v>
      </c>
      <c r="D17" s="45" t="s">
        <v>9</v>
      </c>
      <c r="E17" s="45" t="s">
        <v>10</v>
      </c>
      <c r="F17" s="46" t="s">
        <v>11</v>
      </c>
      <c r="G17" s="45" t="s">
        <v>12</v>
      </c>
      <c r="H17" s="47" t="s">
        <v>13</v>
      </c>
    </row>
    <row r="18" spans="2:9" s="2" customFormat="1" ht="50.25" customHeight="1" x14ac:dyDescent="0.25">
      <c r="B18" s="32" t="s">
        <v>22</v>
      </c>
      <c r="C18" s="32" t="s">
        <v>390</v>
      </c>
      <c r="D18" s="32"/>
      <c r="E18" s="32"/>
      <c r="F18" s="32"/>
      <c r="G18" s="32"/>
      <c r="H18" s="58">
        <f>SUM(H19+H31+H60+H65+H68+H71+H81+H94+H96+H114+H117+H123)</f>
        <v>0</v>
      </c>
      <c r="I18" s="37"/>
    </row>
    <row r="19" spans="2:9" s="37" customFormat="1" x14ac:dyDescent="0.25">
      <c r="B19" s="39" t="s">
        <v>30</v>
      </c>
      <c r="C19" s="39" t="s">
        <v>56</v>
      </c>
      <c r="D19" s="24"/>
      <c r="E19" s="27"/>
      <c r="F19" s="48"/>
      <c r="G19" s="20"/>
      <c r="H19" s="41">
        <f>SUM(H20:H30)</f>
        <v>0</v>
      </c>
    </row>
    <row r="20" spans="2:9" s="37" customFormat="1" ht="38.25" x14ac:dyDescent="0.25">
      <c r="B20" s="55" t="s">
        <v>192</v>
      </c>
      <c r="C20" s="21" t="s">
        <v>40</v>
      </c>
      <c r="D20" s="24" t="s">
        <v>27</v>
      </c>
      <c r="E20" s="27">
        <v>12.6</v>
      </c>
      <c r="F20" s="48"/>
      <c r="G20" s="42"/>
      <c r="H20" s="49">
        <f t="shared" ref="H20:H30" si="0">E20*F20</f>
        <v>0</v>
      </c>
    </row>
    <row r="21" spans="2:9" s="37" customFormat="1" ht="25.5" x14ac:dyDescent="0.25">
      <c r="B21" s="55" t="s">
        <v>193</v>
      </c>
      <c r="C21" s="21" t="s">
        <v>162</v>
      </c>
      <c r="D21" s="24" t="s">
        <v>24</v>
      </c>
      <c r="E21" s="27">
        <v>96</v>
      </c>
      <c r="F21" s="48"/>
      <c r="G21" s="42"/>
      <c r="H21" s="49">
        <f t="shared" si="0"/>
        <v>0</v>
      </c>
    </row>
    <row r="22" spans="2:9" s="37" customFormat="1" ht="38.25" x14ac:dyDescent="0.25">
      <c r="B22" s="55" t="s">
        <v>194</v>
      </c>
      <c r="C22" s="21" t="s">
        <v>163</v>
      </c>
      <c r="D22" s="24" t="s">
        <v>28</v>
      </c>
      <c r="E22" s="27">
        <v>12.9</v>
      </c>
      <c r="F22" s="48"/>
      <c r="G22" s="42"/>
      <c r="H22" s="49">
        <f t="shared" si="0"/>
        <v>0</v>
      </c>
    </row>
    <row r="23" spans="2:9" s="37" customFormat="1" ht="38.25" x14ac:dyDescent="0.25">
      <c r="B23" s="55" t="s">
        <v>195</v>
      </c>
      <c r="C23" s="21" t="s">
        <v>45</v>
      </c>
      <c r="D23" s="24" t="s">
        <v>29</v>
      </c>
      <c r="E23" s="27">
        <v>2</v>
      </c>
      <c r="F23" s="48"/>
      <c r="G23" s="42"/>
      <c r="H23" s="49">
        <f t="shared" si="0"/>
        <v>0</v>
      </c>
    </row>
    <row r="24" spans="2:9" s="37" customFormat="1" ht="38.25" x14ac:dyDescent="0.25">
      <c r="B24" s="55" t="s">
        <v>196</v>
      </c>
      <c r="C24" s="21" t="s">
        <v>58</v>
      </c>
      <c r="D24" s="24" t="s">
        <v>29</v>
      </c>
      <c r="E24" s="27">
        <v>23</v>
      </c>
      <c r="F24" s="48"/>
      <c r="G24" s="42"/>
      <c r="H24" s="49">
        <f t="shared" si="0"/>
        <v>0</v>
      </c>
    </row>
    <row r="25" spans="2:9" s="37" customFormat="1" ht="51" x14ac:dyDescent="0.25">
      <c r="B25" s="55" t="s">
        <v>197</v>
      </c>
      <c r="C25" s="21" t="s">
        <v>46</v>
      </c>
      <c r="D25" s="24" t="s">
        <v>47</v>
      </c>
      <c r="E25" s="27">
        <v>23</v>
      </c>
      <c r="F25" s="48"/>
      <c r="G25" s="42"/>
      <c r="H25" s="49">
        <f t="shared" si="0"/>
        <v>0</v>
      </c>
    </row>
    <row r="26" spans="2:9" s="37" customFormat="1" ht="38.25" x14ac:dyDescent="0.25">
      <c r="B26" s="55" t="s">
        <v>198</v>
      </c>
      <c r="C26" s="21" t="s">
        <v>44</v>
      </c>
      <c r="D26" s="24" t="s">
        <v>27</v>
      </c>
      <c r="E26" s="27">
        <v>10.32</v>
      </c>
      <c r="F26" s="48"/>
      <c r="G26" s="42"/>
      <c r="H26" s="49">
        <f t="shared" si="0"/>
        <v>0</v>
      </c>
    </row>
    <row r="27" spans="2:9" s="37" customFormat="1" ht="38.25" x14ac:dyDescent="0.25">
      <c r="B27" s="55" t="s">
        <v>199</v>
      </c>
      <c r="C27" s="21" t="s">
        <v>59</v>
      </c>
      <c r="D27" s="24" t="s">
        <v>28</v>
      </c>
      <c r="E27" s="27">
        <v>40.520000000000003</v>
      </c>
      <c r="F27" s="48"/>
      <c r="G27" s="42"/>
      <c r="H27" s="49">
        <f t="shared" si="0"/>
        <v>0</v>
      </c>
    </row>
    <row r="28" spans="2:9" s="37" customFormat="1" ht="38.25" x14ac:dyDescent="0.25">
      <c r="B28" s="55" t="s">
        <v>200</v>
      </c>
      <c r="C28" s="21" t="s">
        <v>60</v>
      </c>
      <c r="D28" s="24" t="s">
        <v>61</v>
      </c>
      <c r="E28" s="27">
        <v>405.21</v>
      </c>
      <c r="F28" s="48"/>
      <c r="G28" s="42"/>
      <c r="H28" s="49">
        <f t="shared" si="0"/>
        <v>0</v>
      </c>
    </row>
    <row r="29" spans="2:9" s="37" customFormat="1" ht="38.25" x14ac:dyDescent="0.25">
      <c r="B29" s="55" t="s">
        <v>201</v>
      </c>
      <c r="C29" s="21" t="s">
        <v>62</v>
      </c>
      <c r="D29" s="24" t="s">
        <v>27</v>
      </c>
      <c r="E29" s="27">
        <v>265.39999999999998</v>
      </c>
      <c r="F29" s="48"/>
      <c r="G29" s="42"/>
      <c r="H29" s="49">
        <f t="shared" si="0"/>
        <v>0</v>
      </c>
    </row>
    <row r="30" spans="2:9" s="37" customFormat="1" ht="38.25" x14ac:dyDescent="0.25">
      <c r="B30" s="55" t="s">
        <v>202</v>
      </c>
      <c r="C30" s="21" t="s">
        <v>65</v>
      </c>
      <c r="D30" s="24" t="s">
        <v>27</v>
      </c>
      <c r="E30" s="27">
        <v>5.63</v>
      </c>
      <c r="F30" s="48"/>
      <c r="G30" s="42"/>
      <c r="H30" s="49">
        <f t="shared" si="0"/>
        <v>0</v>
      </c>
    </row>
    <row r="31" spans="2:9" s="37" customFormat="1" x14ac:dyDescent="0.25">
      <c r="B31" s="39" t="s">
        <v>31</v>
      </c>
      <c r="C31" s="39" t="s">
        <v>69</v>
      </c>
      <c r="D31" s="24"/>
      <c r="E31" s="27"/>
      <c r="F31" s="48"/>
      <c r="G31" s="20"/>
      <c r="H31" s="41">
        <f>SUM(H32:H59)</f>
        <v>0</v>
      </c>
    </row>
    <row r="32" spans="2:9" s="37" customFormat="1" ht="51" x14ac:dyDescent="0.25">
      <c r="B32" s="55" t="s">
        <v>203</v>
      </c>
      <c r="C32" s="21" t="s">
        <v>70</v>
      </c>
      <c r="D32" s="24" t="s">
        <v>27</v>
      </c>
      <c r="E32" s="27">
        <v>33.96</v>
      </c>
      <c r="F32" s="48"/>
      <c r="G32" s="42"/>
      <c r="H32" s="49">
        <f t="shared" ref="H32:H95" si="1">E32*F32</f>
        <v>0</v>
      </c>
    </row>
    <row r="33" spans="2:8" s="37" customFormat="1" ht="38.25" x14ac:dyDescent="0.25">
      <c r="B33" s="55" t="s">
        <v>204</v>
      </c>
      <c r="C33" s="21" t="s">
        <v>71</v>
      </c>
      <c r="D33" s="24" t="s">
        <v>28</v>
      </c>
      <c r="E33" s="27">
        <v>22</v>
      </c>
      <c r="F33" s="48"/>
      <c r="G33" s="42"/>
      <c r="H33" s="49">
        <f t="shared" si="1"/>
        <v>0</v>
      </c>
    </row>
    <row r="34" spans="2:8" s="37" customFormat="1" ht="25.5" x14ac:dyDescent="0.25">
      <c r="B34" s="55" t="s">
        <v>205</v>
      </c>
      <c r="C34" s="21" t="s">
        <v>41</v>
      </c>
      <c r="D34" s="24" t="s">
        <v>24</v>
      </c>
      <c r="E34" s="27">
        <v>60</v>
      </c>
      <c r="F34" s="48"/>
      <c r="G34" s="42"/>
      <c r="H34" s="49">
        <f t="shared" si="1"/>
        <v>0</v>
      </c>
    </row>
    <row r="35" spans="2:8" s="37" customFormat="1" ht="38.25" x14ac:dyDescent="0.25">
      <c r="B35" s="55" t="s">
        <v>206</v>
      </c>
      <c r="C35" s="21" t="s">
        <v>72</v>
      </c>
      <c r="D35" s="24" t="s">
        <v>28</v>
      </c>
      <c r="E35" s="27">
        <v>20</v>
      </c>
      <c r="F35" s="48"/>
      <c r="G35" s="42"/>
      <c r="H35" s="49">
        <f t="shared" si="1"/>
        <v>0</v>
      </c>
    </row>
    <row r="36" spans="2:8" s="37" customFormat="1" ht="38.25" x14ac:dyDescent="0.25">
      <c r="B36" s="55" t="s">
        <v>207</v>
      </c>
      <c r="C36" s="21" t="s">
        <v>94</v>
      </c>
      <c r="D36" s="24" t="s">
        <v>27</v>
      </c>
      <c r="E36" s="27">
        <v>10.32</v>
      </c>
      <c r="F36" s="48"/>
      <c r="G36" s="42"/>
      <c r="H36" s="49">
        <f t="shared" si="1"/>
        <v>0</v>
      </c>
    </row>
    <row r="37" spans="2:8" s="37" customFormat="1" ht="51" x14ac:dyDescent="0.25">
      <c r="B37" s="55" t="s">
        <v>208</v>
      </c>
      <c r="C37" s="21" t="s">
        <v>164</v>
      </c>
      <c r="D37" s="24" t="s">
        <v>92</v>
      </c>
      <c r="E37" s="27">
        <v>54</v>
      </c>
      <c r="F37" s="48"/>
      <c r="G37" s="42"/>
      <c r="H37" s="49">
        <f t="shared" si="1"/>
        <v>0</v>
      </c>
    </row>
    <row r="38" spans="2:8" s="37" customFormat="1" ht="51" x14ac:dyDescent="0.25">
      <c r="B38" s="55" t="s">
        <v>209</v>
      </c>
      <c r="C38" s="21" t="s">
        <v>73</v>
      </c>
      <c r="D38" s="24" t="s">
        <v>27</v>
      </c>
      <c r="E38" s="27">
        <v>10.32</v>
      </c>
      <c r="F38" s="48"/>
      <c r="G38" s="42"/>
      <c r="H38" s="49">
        <f t="shared" si="1"/>
        <v>0</v>
      </c>
    </row>
    <row r="39" spans="2:8" s="37" customFormat="1" ht="25.5" x14ac:dyDescent="0.25">
      <c r="B39" s="55" t="s">
        <v>210</v>
      </c>
      <c r="C39" s="21" t="s">
        <v>74</v>
      </c>
      <c r="D39" s="24" t="s">
        <v>27</v>
      </c>
      <c r="E39" s="27">
        <v>32.65</v>
      </c>
      <c r="F39" s="48"/>
      <c r="G39" s="42"/>
      <c r="H39" s="49">
        <f t="shared" si="1"/>
        <v>0</v>
      </c>
    </row>
    <row r="40" spans="2:8" s="37" customFormat="1" ht="51" x14ac:dyDescent="0.25">
      <c r="B40" s="55" t="s">
        <v>211</v>
      </c>
      <c r="C40" s="21" t="s">
        <v>75</v>
      </c>
      <c r="D40" s="24" t="s">
        <v>27</v>
      </c>
      <c r="E40" s="27">
        <v>23.65</v>
      </c>
      <c r="F40" s="48"/>
      <c r="G40" s="42"/>
      <c r="H40" s="49">
        <f t="shared" si="1"/>
        <v>0</v>
      </c>
    </row>
    <row r="41" spans="2:8" s="37" customFormat="1" ht="38.25" x14ac:dyDescent="0.25">
      <c r="B41" s="55" t="s">
        <v>212</v>
      </c>
      <c r="C41" s="21" t="s">
        <v>76</v>
      </c>
      <c r="D41" s="24" t="s">
        <v>27</v>
      </c>
      <c r="E41" s="27">
        <v>12.03</v>
      </c>
      <c r="F41" s="48"/>
      <c r="G41" s="42"/>
      <c r="H41" s="49">
        <f t="shared" si="1"/>
        <v>0</v>
      </c>
    </row>
    <row r="42" spans="2:8" s="37" customFormat="1" ht="76.5" x14ac:dyDescent="0.25">
      <c r="B42" s="55" t="s">
        <v>213</v>
      </c>
      <c r="C42" s="21" t="s">
        <v>78</v>
      </c>
      <c r="D42" s="24" t="s">
        <v>28</v>
      </c>
      <c r="E42" s="27">
        <v>3.69</v>
      </c>
      <c r="F42" s="48"/>
      <c r="G42" s="42"/>
      <c r="H42" s="49">
        <f t="shared" si="1"/>
        <v>0</v>
      </c>
    </row>
    <row r="43" spans="2:8" s="37" customFormat="1" ht="51" x14ac:dyDescent="0.25">
      <c r="B43" s="55" t="s">
        <v>214</v>
      </c>
      <c r="C43" s="21" t="s">
        <v>79</v>
      </c>
      <c r="D43" s="24" t="s">
        <v>54</v>
      </c>
      <c r="E43" s="27">
        <v>236</v>
      </c>
      <c r="F43" s="48"/>
      <c r="G43" s="42"/>
      <c r="H43" s="49">
        <f t="shared" si="1"/>
        <v>0</v>
      </c>
    </row>
    <row r="44" spans="2:8" s="37" customFormat="1" ht="51" x14ac:dyDescent="0.25">
      <c r="B44" s="55" t="s">
        <v>215</v>
      </c>
      <c r="C44" s="21" t="s">
        <v>80</v>
      </c>
      <c r="D44" s="24" t="s">
        <v>54</v>
      </c>
      <c r="E44" s="27">
        <v>85.63</v>
      </c>
      <c r="F44" s="48"/>
      <c r="G44" s="42"/>
      <c r="H44" s="49">
        <f t="shared" si="1"/>
        <v>0</v>
      </c>
    </row>
    <row r="45" spans="2:8" s="37" customFormat="1" ht="38.25" x14ac:dyDescent="0.25">
      <c r="B45" s="55" t="s">
        <v>216</v>
      </c>
      <c r="C45" s="21" t="s">
        <v>81</v>
      </c>
      <c r="D45" s="24" t="s">
        <v>27</v>
      </c>
      <c r="E45" s="27">
        <v>15.32</v>
      </c>
      <c r="F45" s="48"/>
      <c r="G45" s="42"/>
      <c r="H45" s="49">
        <f t="shared" si="1"/>
        <v>0</v>
      </c>
    </row>
    <row r="46" spans="2:8" s="37" customFormat="1" ht="38.25" x14ac:dyDescent="0.25">
      <c r="B46" s="55" t="s">
        <v>217</v>
      </c>
      <c r="C46" s="21" t="s">
        <v>165</v>
      </c>
      <c r="D46" s="24" t="s">
        <v>28</v>
      </c>
      <c r="E46" s="27">
        <v>3.5</v>
      </c>
      <c r="F46" s="48"/>
      <c r="G46" s="42"/>
      <c r="H46" s="49">
        <f t="shared" si="1"/>
        <v>0</v>
      </c>
    </row>
    <row r="47" spans="2:8" s="37" customFormat="1" ht="63.75" x14ac:dyDescent="0.25">
      <c r="B47" s="55" t="s">
        <v>218</v>
      </c>
      <c r="C47" s="62" t="s">
        <v>186</v>
      </c>
      <c r="D47" s="24" t="s">
        <v>53</v>
      </c>
      <c r="E47" s="27">
        <v>1.32</v>
      </c>
      <c r="F47" s="48"/>
      <c r="G47" s="42"/>
      <c r="H47" s="49">
        <f t="shared" si="1"/>
        <v>0</v>
      </c>
    </row>
    <row r="48" spans="2:8" s="37" customFormat="1" ht="25.5" x14ac:dyDescent="0.25">
      <c r="B48" s="55" t="s">
        <v>219</v>
      </c>
      <c r="C48" s="21" t="s">
        <v>84</v>
      </c>
      <c r="D48" s="24" t="s">
        <v>53</v>
      </c>
      <c r="E48" s="27">
        <v>1.32</v>
      </c>
      <c r="F48" s="48"/>
      <c r="G48" s="42"/>
      <c r="H48" s="49">
        <f t="shared" si="1"/>
        <v>0</v>
      </c>
    </row>
    <row r="49" spans="2:8" s="37" customFormat="1" ht="63.75" x14ac:dyDescent="0.25">
      <c r="B49" s="55" t="s">
        <v>220</v>
      </c>
      <c r="C49" s="21" t="s">
        <v>85</v>
      </c>
      <c r="D49" s="24" t="s">
        <v>27</v>
      </c>
      <c r="E49" s="27">
        <v>12.65</v>
      </c>
      <c r="F49" s="48"/>
      <c r="G49" s="42"/>
      <c r="H49" s="49">
        <f t="shared" si="1"/>
        <v>0</v>
      </c>
    </row>
    <row r="50" spans="2:8" s="37" customFormat="1" ht="63.75" x14ac:dyDescent="0.25">
      <c r="B50" s="55" t="s">
        <v>221</v>
      </c>
      <c r="C50" s="62" t="s">
        <v>187</v>
      </c>
      <c r="D50" s="24" t="s">
        <v>53</v>
      </c>
      <c r="E50" s="27">
        <v>3.2</v>
      </c>
      <c r="F50" s="48"/>
      <c r="G50" s="42"/>
      <c r="H50" s="49">
        <f t="shared" si="1"/>
        <v>0</v>
      </c>
    </row>
    <row r="51" spans="2:8" s="37" customFormat="1" ht="51" x14ac:dyDescent="0.25">
      <c r="B51" s="55" t="s">
        <v>222</v>
      </c>
      <c r="C51" s="62" t="s">
        <v>188</v>
      </c>
      <c r="D51" s="24" t="s">
        <v>53</v>
      </c>
      <c r="E51" s="27">
        <v>6.5</v>
      </c>
      <c r="F51" s="48"/>
      <c r="G51" s="42"/>
      <c r="H51" s="49">
        <f t="shared" si="1"/>
        <v>0</v>
      </c>
    </row>
    <row r="52" spans="2:8" s="37" customFormat="1" ht="63.75" x14ac:dyDescent="0.25">
      <c r="B52" s="55" t="s">
        <v>223</v>
      </c>
      <c r="C52" s="62" t="s">
        <v>189</v>
      </c>
      <c r="D52" s="24" t="s">
        <v>53</v>
      </c>
      <c r="E52" s="27">
        <v>3.6</v>
      </c>
      <c r="F52" s="48"/>
      <c r="G52" s="42"/>
      <c r="H52" s="49">
        <f t="shared" si="1"/>
        <v>0</v>
      </c>
    </row>
    <row r="53" spans="2:8" s="37" customFormat="1" ht="63.75" x14ac:dyDescent="0.25">
      <c r="B53" s="55" t="s">
        <v>224</v>
      </c>
      <c r="C53" s="21" t="s">
        <v>90</v>
      </c>
      <c r="D53" s="24" t="s">
        <v>27</v>
      </c>
      <c r="E53" s="27">
        <v>23.65</v>
      </c>
      <c r="F53" s="48"/>
      <c r="G53" s="42"/>
      <c r="H53" s="49">
        <f t="shared" si="1"/>
        <v>0</v>
      </c>
    </row>
    <row r="54" spans="2:8" s="37" customFormat="1" ht="38.25" x14ac:dyDescent="0.25">
      <c r="B54" s="55" t="s">
        <v>225</v>
      </c>
      <c r="C54" s="21" t="s">
        <v>91</v>
      </c>
      <c r="D54" s="24" t="s">
        <v>92</v>
      </c>
      <c r="E54" s="27">
        <v>3.6</v>
      </c>
      <c r="F54" s="48"/>
      <c r="G54" s="42"/>
      <c r="H54" s="49">
        <f t="shared" si="1"/>
        <v>0</v>
      </c>
    </row>
    <row r="55" spans="2:8" s="37" customFormat="1" ht="51" x14ac:dyDescent="0.25">
      <c r="B55" s="55" t="s">
        <v>226</v>
      </c>
      <c r="C55" s="21" t="s">
        <v>93</v>
      </c>
      <c r="D55" s="24" t="s">
        <v>53</v>
      </c>
      <c r="E55" s="27">
        <v>32</v>
      </c>
      <c r="F55" s="48"/>
      <c r="G55" s="42"/>
      <c r="H55" s="49">
        <f t="shared" si="1"/>
        <v>0</v>
      </c>
    </row>
    <row r="56" spans="2:8" s="37" customFormat="1" ht="38.25" x14ac:dyDescent="0.25">
      <c r="B56" s="55" t="s">
        <v>227</v>
      </c>
      <c r="C56" s="21" t="s">
        <v>96</v>
      </c>
      <c r="D56" s="24" t="s">
        <v>28</v>
      </c>
      <c r="E56" s="27">
        <v>43.25</v>
      </c>
      <c r="F56" s="48"/>
      <c r="G56" s="42"/>
      <c r="H56" s="49">
        <f t="shared" si="1"/>
        <v>0</v>
      </c>
    </row>
    <row r="57" spans="2:8" s="37" customFormat="1" ht="51" x14ac:dyDescent="0.25">
      <c r="B57" s="55" t="s">
        <v>228</v>
      </c>
      <c r="C57" s="21" t="s">
        <v>97</v>
      </c>
      <c r="D57" s="24" t="s">
        <v>27</v>
      </c>
      <c r="E57" s="27">
        <v>84.21</v>
      </c>
      <c r="F57" s="48"/>
      <c r="G57" s="42"/>
      <c r="H57" s="49">
        <f t="shared" si="1"/>
        <v>0</v>
      </c>
    </row>
    <row r="58" spans="2:8" s="37" customFormat="1" ht="51" x14ac:dyDescent="0.25">
      <c r="B58" s="55" t="s">
        <v>229</v>
      </c>
      <c r="C58" s="21" t="s">
        <v>98</v>
      </c>
      <c r="D58" s="24" t="s">
        <v>99</v>
      </c>
      <c r="E58" s="27">
        <v>55.63</v>
      </c>
      <c r="F58" s="48"/>
      <c r="G58" s="42"/>
      <c r="H58" s="49">
        <f t="shared" si="1"/>
        <v>0</v>
      </c>
    </row>
    <row r="59" spans="2:8" s="37" customFormat="1" ht="51" x14ac:dyDescent="0.25">
      <c r="B59" s="55" t="s">
        <v>230</v>
      </c>
      <c r="C59" s="21" t="s">
        <v>166</v>
      </c>
      <c r="D59" s="24" t="s">
        <v>28</v>
      </c>
      <c r="E59" s="27">
        <v>10.75</v>
      </c>
      <c r="F59" s="48"/>
      <c r="G59" s="42"/>
      <c r="H59" s="49">
        <f t="shared" si="1"/>
        <v>0</v>
      </c>
    </row>
    <row r="60" spans="2:8" s="37" customFormat="1" x14ac:dyDescent="0.25">
      <c r="B60" s="39" t="s">
        <v>32</v>
      </c>
      <c r="C60" s="39" t="s">
        <v>100</v>
      </c>
      <c r="D60" s="24"/>
      <c r="E60" s="27"/>
      <c r="F60" s="48"/>
      <c r="G60" s="20"/>
      <c r="H60" s="41">
        <f>SUM(H61:H64)</f>
        <v>0</v>
      </c>
    </row>
    <row r="61" spans="2:8" s="37" customFormat="1" ht="102" x14ac:dyDescent="0.25">
      <c r="B61" s="55" t="s">
        <v>231</v>
      </c>
      <c r="C61" s="21" t="s">
        <v>101</v>
      </c>
      <c r="D61" s="24" t="s">
        <v>29</v>
      </c>
      <c r="E61" s="27">
        <v>6</v>
      </c>
      <c r="F61" s="48"/>
      <c r="G61" s="42"/>
      <c r="H61" s="49">
        <f t="shared" si="1"/>
        <v>0</v>
      </c>
    </row>
    <row r="62" spans="2:8" s="37" customFormat="1" ht="140.25" x14ac:dyDescent="0.25">
      <c r="B62" s="55" t="s">
        <v>232</v>
      </c>
      <c r="C62" s="21" t="s">
        <v>42</v>
      </c>
      <c r="D62" s="24" t="s">
        <v>27</v>
      </c>
      <c r="E62" s="27">
        <v>202.4</v>
      </c>
      <c r="F62" s="48"/>
      <c r="G62" s="42"/>
      <c r="H62" s="49">
        <f t="shared" si="1"/>
        <v>0</v>
      </c>
    </row>
    <row r="63" spans="2:8" s="37" customFormat="1" ht="38.25" x14ac:dyDescent="0.25">
      <c r="B63" s="55" t="s">
        <v>233</v>
      </c>
      <c r="C63" s="21" t="s">
        <v>43</v>
      </c>
      <c r="D63" s="24" t="s">
        <v>27</v>
      </c>
      <c r="E63" s="27">
        <v>12</v>
      </c>
      <c r="F63" s="48"/>
      <c r="G63" s="42"/>
      <c r="H63" s="49">
        <f t="shared" si="1"/>
        <v>0</v>
      </c>
    </row>
    <row r="64" spans="2:8" s="37" customFormat="1" ht="51" x14ac:dyDescent="0.25">
      <c r="B64" s="55" t="s">
        <v>234</v>
      </c>
      <c r="C64" s="21" t="s">
        <v>102</v>
      </c>
      <c r="D64" s="24" t="s">
        <v>27</v>
      </c>
      <c r="E64" s="27">
        <v>40.799999999999997</v>
      </c>
      <c r="F64" s="48"/>
      <c r="G64" s="42"/>
      <c r="H64" s="49">
        <f t="shared" si="1"/>
        <v>0</v>
      </c>
    </row>
    <row r="65" spans="2:8" s="37" customFormat="1" x14ac:dyDescent="0.25">
      <c r="B65" s="39" t="s">
        <v>33</v>
      </c>
      <c r="C65" s="39" t="s">
        <v>38</v>
      </c>
      <c r="D65" s="24"/>
      <c r="E65" s="27"/>
      <c r="F65" s="48"/>
      <c r="G65" s="20"/>
      <c r="H65" s="41">
        <f>SUM(H66:H67)</f>
        <v>0</v>
      </c>
    </row>
    <row r="66" spans="2:8" s="37" customFormat="1" ht="51" x14ac:dyDescent="0.25">
      <c r="B66" s="55" t="s">
        <v>235</v>
      </c>
      <c r="C66" s="21" t="s">
        <v>104</v>
      </c>
      <c r="D66" s="24" t="s">
        <v>27</v>
      </c>
      <c r="E66" s="27">
        <v>1493.6</v>
      </c>
      <c r="F66" s="48"/>
      <c r="G66" s="42"/>
      <c r="H66" s="49">
        <f t="shared" si="1"/>
        <v>0</v>
      </c>
    </row>
    <row r="67" spans="2:8" s="37" customFormat="1" ht="127.5" x14ac:dyDescent="0.25">
      <c r="B67" s="55" t="s">
        <v>236</v>
      </c>
      <c r="C67" s="21" t="s">
        <v>168</v>
      </c>
      <c r="D67" s="24" t="s">
        <v>27</v>
      </c>
      <c r="E67" s="27">
        <v>51.96</v>
      </c>
      <c r="F67" s="48"/>
      <c r="G67" s="42"/>
      <c r="H67" s="49">
        <f t="shared" si="1"/>
        <v>0</v>
      </c>
    </row>
    <row r="68" spans="2:8" s="37" customFormat="1" x14ac:dyDescent="0.25">
      <c r="B68" s="39" t="s">
        <v>103</v>
      </c>
      <c r="C68" s="39" t="s">
        <v>106</v>
      </c>
      <c r="D68" s="24"/>
      <c r="E68" s="27"/>
      <c r="F68" s="48"/>
      <c r="G68" s="20"/>
      <c r="H68" s="41">
        <f>SUM(H69:H70)</f>
        <v>0</v>
      </c>
    </row>
    <row r="69" spans="2:8" s="37" customFormat="1" ht="63.75" x14ac:dyDescent="0.25">
      <c r="B69" s="55" t="s">
        <v>237</v>
      </c>
      <c r="C69" s="21" t="s">
        <v>107</v>
      </c>
      <c r="D69" s="24" t="s">
        <v>27</v>
      </c>
      <c r="E69" s="27">
        <v>233.77</v>
      </c>
      <c r="F69" s="48"/>
      <c r="G69" s="42"/>
      <c r="H69" s="49">
        <f t="shared" si="1"/>
        <v>0</v>
      </c>
    </row>
    <row r="70" spans="2:8" s="37" customFormat="1" ht="76.5" x14ac:dyDescent="0.25">
      <c r="B70" s="55" t="s">
        <v>238</v>
      </c>
      <c r="C70" s="21" t="s">
        <v>108</v>
      </c>
      <c r="D70" s="24" t="s">
        <v>24</v>
      </c>
      <c r="E70" s="27">
        <v>223</v>
      </c>
      <c r="F70" s="48"/>
      <c r="G70" s="42"/>
      <c r="H70" s="49">
        <f t="shared" si="1"/>
        <v>0</v>
      </c>
    </row>
    <row r="71" spans="2:8" s="37" customFormat="1" x14ac:dyDescent="0.25">
      <c r="B71" s="39" t="s">
        <v>105</v>
      </c>
      <c r="C71" s="39" t="s">
        <v>39</v>
      </c>
      <c r="D71" s="24"/>
      <c r="E71" s="27"/>
      <c r="F71" s="48"/>
      <c r="G71" s="20"/>
      <c r="H71" s="41">
        <f>SUM(H72:H80)</f>
        <v>0</v>
      </c>
    </row>
    <row r="72" spans="2:8" s="37" customFormat="1" ht="89.25" x14ac:dyDescent="0.25">
      <c r="B72" s="55" t="s">
        <v>239</v>
      </c>
      <c r="C72" s="21" t="s">
        <v>110</v>
      </c>
      <c r="D72" s="24" t="s">
        <v>47</v>
      </c>
      <c r="E72" s="27">
        <v>23</v>
      </c>
      <c r="F72" s="48"/>
      <c r="G72" s="42"/>
      <c r="H72" s="49">
        <f t="shared" si="1"/>
        <v>0</v>
      </c>
    </row>
    <row r="73" spans="2:8" s="37" customFormat="1" ht="114.75" x14ac:dyDescent="0.25">
      <c r="B73" s="55" t="s">
        <v>240</v>
      </c>
      <c r="C73" s="21" t="s">
        <v>111</v>
      </c>
      <c r="D73" s="24" t="s">
        <v>47</v>
      </c>
      <c r="E73" s="27">
        <v>23</v>
      </c>
      <c r="F73" s="48"/>
      <c r="G73" s="42"/>
      <c r="H73" s="49">
        <f t="shared" si="1"/>
        <v>0</v>
      </c>
    </row>
    <row r="74" spans="2:8" s="37" customFormat="1" ht="38.25" x14ac:dyDescent="0.25">
      <c r="B74" s="55" t="s">
        <v>241</v>
      </c>
      <c r="C74" s="21" t="s">
        <v>112</v>
      </c>
      <c r="D74" s="24" t="s">
        <v>24</v>
      </c>
      <c r="E74" s="27">
        <v>15</v>
      </c>
      <c r="F74" s="48"/>
      <c r="G74" s="42"/>
      <c r="H74" s="49">
        <f t="shared" si="1"/>
        <v>0</v>
      </c>
    </row>
    <row r="75" spans="2:8" s="37" customFormat="1" ht="25.5" x14ac:dyDescent="0.25">
      <c r="B75" s="55" t="s">
        <v>242</v>
      </c>
      <c r="C75" s="21" t="s">
        <v>113</v>
      </c>
      <c r="D75" s="24" t="s">
        <v>24</v>
      </c>
      <c r="E75" s="27">
        <v>60</v>
      </c>
      <c r="F75" s="48"/>
      <c r="G75" s="42"/>
      <c r="H75" s="49">
        <f t="shared" si="1"/>
        <v>0</v>
      </c>
    </row>
    <row r="76" spans="2:8" s="37" customFormat="1" ht="25.5" x14ac:dyDescent="0.25">
      <c r="B76" s="55" t="s">
        <v>243</v>
      </c>
      <c r="C76" s="21" t="s">
        <v>114</v>
      </c>
      <c r="D76" s="24" t="s">
        <v>24</v>
      </c>
      <c r="E76" s="27">
        <v>60</v>
      </c>
      <c r="F76" s="48"/>
      <c r="G76" s="42"/>
      <c r="H76" s="49">
        <f t="shared" si="1"/>
        <v>0</v>
      </c>
    </row>
    <row r="77" spans="2:8" s="37" customFormat="1" ht="25.5" x14ac:dyDescent="0.25">
      <c r="B77" s="55" t="s">
        <v>244</v>
      </c>
      <c r="C77" s="21" t="s">
        <v>115</v>
      </c>
      <c r="D77" s="24" t="s">
        <v>24</v>
      </c>
      <c r="E77" s="27">
        <v>60</v>
      </c>
      <c r="F77" s="48"/>
      <c r="G77" s="42"/>
      <c r="H77" s="49">
        <f t="shared" si="1"/>
        <v>0</v>
      </c>
    </row>
    <row r="78" spans="2:8" s="37" customFormat="1" ht="51" x14ac:dyDescent="0.25">
      <c r="B78" s="55" t="s">
        <v>245</v>
      </c>
      <c r="C78" s="21" t="s">
        <v>48</v>
      </c>
      <c r="D78" s="24" t="s">
        <v>29</v>
      </c>
      <c r="E78" s="27">
        <v>6</v>
      </c>
      <c r="F78" s="48"/>
      <c r="G78" s="42"/>
      <c r="H78" s="49">
        <f t="shared" si="1"/>
        <v>0</v>
      </c>
    </row>
    <row r="79" spans="2:8" s="37" customFormat="1" ht="51" x14ac:dyDescent="0.25">
      <c r="B79" s="55" t="s">
        <v>246</v>
      </c>
      <c r="C79" s="21" t="s">
        <v>49</v>
      </c>
      <c r="D79" s="24" t="s">
        <v>29</v>
      </c>
      <c r="E79" s="27">
        <v>6</v>
      </c>
      <c r="F79" s="48"/>
      <c r="G79" s="42"/>
      <c r="H79" s="49">
        <f t="shared" si="1"/>
        <v>0</v>
      </c>
    </row>
    <row r="80" spans="2:8" s="37" customFormat="1" ht="38.25" x14ac:dyDescent="0.25">
      <c r="B80" s="55" t="s">
        <v>247</v>
      </c>
      <c r="C80" s="21" t="s">
        <v>116</v>
      </c>
      <c r="D80" s="24" t="s">
        <v>29</v>
      </c>
      <c r="E80" s="27">
        <v>23</v>
      </c>
      <c r="F80" s="48"/>
      <c r="G80" s="42"/>
      <c r="H80" s="49">
        <f t="shared" si="1"/>
        <v>0</v>
      </c>
    </row>
    <row r="81" spans="2:8" s="37" customFormat="1" x14ac:dyDescent="0.25">
      <c r="B81" s="39" t="s">
        <v>109</v>
      </c>
      <c r="C81" s="39" t="s">
        <v>118</v>
      </c>
      <c r="D81" s="24"/>
      <c r="E81" s="27"/>
      <c r="F81" s="48"/>
      <c r="G81" s="20"/>
      <c r="H81" s="41">
        <f>SUM(H82:H93)</f>
        <v>0</v>
      </c>
    </row>
    <row r="82" spans="2:8" s="37" customFormat="1" ht="51" x14ac:dyDescent="0.25">
      <c r="B82" s="55" t="s">
        <v>248</v>
      </c>
      <c r="C82" s="21" t="s">
        <v>172</v>
      </c>
      <c r="D82" s="24" t="s">
        <v>24</v>
      </c>
      <c r="E82" s="27">
        <v>48</v>
      </c>
      <c r="F82" s="48"/>
      <c r="G82" s="42"/>
      <c r="H82" s="49">
        <f t="shared" si="1"/>
        <v>0</v>
      </c>
    </row>
    <row r="83" spans="2:8" s="37" customFormat="1" ht="25.5" x14ac:dyDescent="0.25">
      <c r="B83" s="55" t="s">
        <v>249</v>
      </c>
      <c r="C83" s="21" t="s">
        <v>173</v>
      </c>
      <c r="D83" s="24" t="s">
        <v>29</v>
      </c>
      <c r="E83" s="27">
        <v>1</v>
      </c>
      <c r="F83" s="48"/>
      <c r="G83" s="42"/>
      <c r="H83" s="49">
        <f t="shared" si="1"/>
        <v>0</v>
      </c>
    </row>
    <row r="84" spans="2:8" s="37" customFormat="1" ht="25.5" x14ac:dyDescent="0.25">
      <c r="B84" s="55" t="s">
        <v>250</v>
      </c>
      <c r="C84" s="21" t="s">
        <v>174</v>
      </c>
      <c r="D84" s="24" t="s">
        <v>29</v>
      </c>
      <c r="E84" s="27">
        <v>1</v>
      </c>
      <c r="F84" s="48"/>
      <c r="G84" s="42"/>
      <c r="H84" s="49">
        <f t="shared" si="1"/>
        <v>0</v>
      </c>
    </row>
    <row r="85" spans="2:8" s="37" customFormat="1" ht="63.75" x14ac:dyDescent="0.25">
      <c r="B85" s="55" t="s">
        <v>251</v>
      </c>
      <c r="C85" s="21" t="s">
        <v>175</v>
      </c>
      <c r="D85" s="24" t="s">
        <v>29</v>
      </c>
      <c r="E85" s="27">
        <v>4</v>
      </c>
      <c r="F85" s="48"/>
      <c r="G85" s="42"/>
      <c r="H85" s="49">
        <f t="shared" si="1"/>
        <v>0</v>
      </c>
    </row>
    <row r="86" spans="2:8" s="37" customFormat="1" ht="76.5" x14ac:dyDescent="0.25">
      <c r="B86" s="55" t="s">
        <v>252</v>
      </c>
      <c r="C86" s="21" t="s">
        <v>121</v>
      </c>
      <c r="D86" s="24" t="s">
        <v>29</v>
      </c>
      <c r="E86" s="27">
        <v>2</v>
      </c>
      <c r="F86" s="48"/>
      <c r="G86" s="42"/>
      <c r="H86" s="49">
        <f t="shared" si="1"/>
        <v>0</v>
      </c>
    </row>
    <row r="87" spans="2:8" s="37" customFormat="1" ht="63.75" x14ac:dyDescent="0.25">
      <c r="B87" s="55" t="s">
        <v>253</v>
      </c>
      <c r="C87" s="21" t="s">
        <v>122</v>
      </c>
      <c r="D87" s="24" t="s">
        <v>29</v>
      </c>
      <c r="E87" s="27">
        <v>1</v>
      </c>
      <c r="F87" s="48"/>
      <c r="G87" s="42"/>
      <c r="H87" s="49">
        <f t="shared" si="1"/>
        <v>0</v>
      </c>
    </row>
    <row r="88" spans="2:8" s="37" customFormat="1" ht="63.75" x14ac:dyDescent="0.25">
      <c r="B88" s="55" t="s">
        <v>254</v>
      </c>
      <c r="C88" s="21" t="s">
        <v>123</v>
      </c>
      <c r="D88" s="24" t="s">
        <v>124</v>
      </c>
      <c r="E88" s="27">
        <v>2</v>
      </c>
      <c r="F88" s="48"/>
      <c r="G88" s="42"/>
      <c r="H88" s="49">
        <f t="shared" si="1"/>
        <v>0</v>
      </c>
    </row>
    <row r="89" spans="2:8" s="37" customFormat="1" ht="38.25" x14ac:dyDescent="0.25">
      <c r="B89" s="55" t="s">
        <v>255</v>
      </c>
      <c r="C89" s="21" t="s">
        <v>126</v>
      </c>
      <c r="D89" s="24" t="s">
        <v>53</v>
      </c>
      <c r="E89" s="27">
        <v>20</v>
      </c>
      <c r="F89" s="48"/>
      <c r="G89" s="42"/>
      <c r="H89" s="49">
        <f t="shared" si="1"/>
        <v>0</v>
      </c>
    </row>
    <row r="90" spans="2:8" s="37" customFormat="1" ht="38.25" x14ac:dyDescent="0.25">
      <c r="B90" s="55" t="s">
        <v>256</v>
      </c>
      <c r="C90" s="21" t="s">
        <v>127</v>
      </c>
      <c r="D90" s="24" t="s">
        <v>29</v>
      </c>
      <c r="E90" s="27">
        <v>6</v>
      </c>
      <c r="F90" s="48"/>
      <c r="G90" s="42"/>
      <c r="H90" s="49">
        <f t="shared" si="1"/>
        <v>0</v>
      </c>
    </row>
    <row r="91" spans="2:8" s="37" customFormat="1" ht="38.25" x14ac:dyDescent="0.25">
      <c r="B91" s="55" t="s">
        <v>257</v>
      </c>
      <c r="C91" s="21" t="s">
        <v>128</v>
      </c>
      <c r="D91" s="24" t="s">
        <v>29</v>
      </c>
      <c r="E91" s="27">
        <v>3</v>
      </c>
      <c r="F91" s="48"/>
      <c r="G91" s="42"/>
      <c r="H91" s="49">
        <f t="shared" si="1"/>
        <v>0</v>
      </c>
    </row>
    <row r="92" spans="2:8" s="37" customFormat="1" ht="38.25" x14ac:dyDescent="0.25">
      <c r="B92" s="55" t="s">
        <v>258</v>
      </c>
      <c r="C92" s="21" t="s">
        <v>129</v>
      </c>
      <c r="D92" s="24" t="s">
        <v>29</v>
      </c>
      <c r="E92" s="27">
        <v>1</v>
      </c>
      <c r="F92" s="48"/>
      <c r="G92" s="42"/>
      <c r="H92" s="49">
        <f t="shared" si="1"/>
        <v>0</v>
      </c>
    </row>
    <row r="93" spans="2:8" s="37" customFormat="1" ht="63.75" x14ac:dyDescent="0.25">
      <c r="B93" s="55" t="s">
        <v>259</v>
      </c>
      <c r="C93" s="21" t="s">
        <v>130</v>
      </c>
      <c r="D93" s="24" t="s">
        <v>29</v>
      </c>
      <c r="E93" s="27">
        <v>3</v>
      </c>
      <c r="F93" s="48"/>
      <c r="G93" s="42"/>
      <c r="H93" s="49">
        <f t="shared" si="1"/>
        <v>0</v>
      </c>
    </row>
    <row r="94" spans="2:8" s="37" customFormat="1" x14ac:dyDescent="0.25">
      <c r="B94" s="39" t="s">
        <v>117</v>
      </c>
      <c r="C94" s="39" t="s">
        <v>132</v>
      </c>
      <c r="D94" s="24"/>
      <c r="E94" s="27"/>
      <c r="F94" s="48"/>
      <c r="G94" s="20"/>
      <c r="H94" s="41">
        <f>SUM(H95)</f>
        <v>0</v>
      </c>
    </row>
    <row r="95" spans="2:8" s="37" customFormat="1" ht="51" x14ac:dyDescent="0.25">
      <c r="B95" s="55" t="s">
        <v>260</v>
      </c>
      <c r="C95" s="21" t="s">
        <v>133</v>
      </c>
      <c r="D95" s="24" t="s">
        <v>27</v>
      </c>
      <c r="E95" s="27">
        <v>12.63</v>
      </c>
      <c r="F95" s="48"/>
      <c r="G95" s="42"/>
      <c r="H95" s="49">
        <f t="shared" si="1"/>
        <v>0</v>
      </c>
    </row>
    <row r="96" spans="2:8" s="37" customFormat="1" x14ac:dyDescent="0.25">
      <c r="B96" s="39" t="s">
        <v>131</v>
      </c>
      <c r="C96" s="39" t="s">
        <v>135</v>
      </c>
      <c r="D96" s="24"/>
      <c r="E96" s="27"/>
      <c r="F96" s="48"/>
      <c r="G96" s="20"/>
      <c r="H96" s="41">
        <f>SUM(H97:H113)</f>
        <v>0</v>
      </c>
    </row>
    <row r="97" spans="2:8" s="37" customFormat="1" ht="63.75" x14ac:dyDescent="0.25">
      <c r="B97" s="55" t="s">
        <v>261</v>
      </c>
      <c r="C97" s="21" t="s">
        <v>136</v>
      </c>
      <c r="D97" s="24" t="s">
        <v>29</v>
      </c>
      <c r="E97" s="27">
        <v>2</v>
      </c>
      <c r="F97" s="48"/>
      <c r="G97" s="42"/>
      <c r="H97" s="49">
        <f t="shared" ref="H97:H124" si="2">E97*F97</f>
        <v>0</v>
      </c>
    </row>
    <row r="98" spans="2:8" s="37" customFormat="1" ht="63.75" x14ac:dyDescent="0.25">
      <c r="B98" s="55" t="s">
        <v>262</v>
      </c>
      <c r="C98" s="21" t="s">
        <v>137</v>
      </c>
      <c r="D98" s="24" t="s">
        <v>29</v>
      </c>
      <c r="E98" s="27">
        <v>2</v>
      </c>
      <c r="F98" s="48"/>
      <c r="G98" s="42"/>
      <c r="H98" s="49">
        <f t="shared" si="2"/>
        <v>0</v>
      </c>
    </row>
    <row r="99" spans="2:8" s="37" customFormat="1" ht="38.25" x14ac:dyDescent="0.25">
      <c r="B99" s="55" t="s">
        <v>263</v>
      </c>
      <c r="C99" s="21" t="s">
        <v>138</v>
      </c>
      <c r="D99" s="24" t="s">
        <v>29</v>
      </c>
      <c r="E99" s="27">
        <v>1</v>
      </c>
      <c r="F99" s="48"/>
      <c r="G99" s="42"/>
      <c r="H99" s="49">
        <f t="shared" si="2"/>
        <v>0</v>
      </c>
    </row>
    <row r="100" spans="2:8" s="37" customFormat="1" ht="38.25" x14ac:dyDescent="0.25">
      <c r="B100" s="55" t="s">
        <v>264</v>
      </c>
      <c r="C100" s="21" t="s">
        <v>139</v>
      </c>
      <c r="D100" s="24" t="s">
        <v>29</v>
      </c>
      <c r="E100" s="27">
        <v>2</v>
      </c>
      <c r="F100" s="48"/>
      <c r="G100" s="42"/>
      <c r="H100" s="49">
        <f t="shared" si="2"/>
        <v>0</v>
      </c>
    </row>
    <row r="101" spans="2:8" s="37" customFormat="1" ht="25.5" x14ac:dyDescent="0.25">
      <c r="B101" s="55" t="s">
        <v>265</v>
      </c>
      <c r="C101" s="21" t="s">
        <v>140</v>
      </c>
      <c r="D101" s="24" t="s">
        <v>29</v>
      </c>
      <c r="E101" s="27">
        <v>2</v>
      </c>
      <c r="F101" s="48"/>
      <c r="G101" s="42"/>
      <c r="H101" s="49">
        <f t="shared" si="2"/>
        <v>0</v>
      </c>
    </row>
    <row r="102" spans="2:8" s="37" customFormat="1" ht="25.5" x14ac:dyDescent="0.25">
      <c r="B102" s="55" t="s">
        <v>266</v>
      </c>
      <c r="C102" s="21" t="s">
        <v>141</v>
      </c>
      <c r="D102" s="24" t="s">
        <v>29</v>
      </c>
      <c r="E102" s="27">
        <v>2</v>
      </c>
      <c r="F102" s="48"/>
      <c r="G102" s="42"/>
      <c r="H102" s="49">
        <f t="shared" si="2"/>
        <v>0</v>
      </c>
    </row>
    <row r="103" spans="2:8" s="37" customFormat="1" ht="25.5" x14ac:dyDescent="0.25">
      <c r="B103" s="55" t="s">
        <v>267</v>
      </c>
      <c r="C103" s="21" t="s">
        <v>142</v>
      </c>
      <c r="D103" s="24" t="s">
        <v>29</v>
      </c>
      <c r="E103" s="27">
        <v>2</v>
      </c>
      <c r="F103" s="48"/>
      <c r="G103" s="42"/>
      <c r="H103" s="49">
        <f t="shared" si="2"/>
        <v>0</v>
      </c>
    </row>
    <row r="104" spans="2:8" s="37" customFormat="1" ht="38.25" x14ac:dyDescent="0.25">
      <c r="B104" s="55" t="s">
        <v>268</v>
      </c>
      <c r="C104" s="21" t="s">
        <v>50</v>
      </c>
      <c r="D104" s="24" t="s">
        <v>29</v>
      </c>
      <c r="E104" s="27">
        <v>4</v>
      </c>
      <c r="F104" s="48"/>
      <c r="G104" s="42"/>
      <c r="H104" s="49">
        <f t="shared" si="2"/>
        <v>0</v>
      </c>
    </row>
    <row r="105" spans="2:8" s="37" customFormat="1" ht="51" x14ac:dyDescent="0.25">
      <c r="B105" s="55" t="s">
        <v>269</v>
      </c>
      <c r="C105" s="21" t="s">
        <v>143</v>
      </c>
      <c r="D105" s="24" t="s">
        <v>29</v>
      </c>
      <c r="E105" s="27">
        <v>2</v>
      </c>
      <c r="F105" s="48"/>
      <c r="G105" s="42"/>
      <c r="H105" s="49">
        <f t="shared" si="2"/>
        <v>0</v>
      </c>
    </row>
    <row r="106" spans="2:8" s="37" customFormat="1" ht="38.25" x14ac:dyDescent="0.25">
      <c r="B106" s="55" t="s">
        <v>270</v>
      </c>
      <c r="C106" s="21" t="s">
        <v>51</v>
      </c>
      <c r="D106" s="24" t="s">
        <v>29</v>
      </c>
      <c r="E106" s="27">
        <v>2</v>
      </c>
      <c r="F106" s="48"/>
      <c r="G106" s="42"/>
      <c r="H106" s="49">
        <f t="shared" si="2"/>
        <v>0</v>
      </c>
    </row>
    <row r="107" spans="2:8" s="37" customFormat="1" ht="38.25" x14ac:dyDescent="0.25">
      <c r="B107" s="55" t="s">
        <v>271</v>
      </c>
      <c r="C107" s="21" t="s">
        <v>52</v>
      </c>
      <c r="D107" s="24" t="s">
        <v>29</v>
      </c>
      <c r="E107" s="27">
        <v>4</v>
      </c>
      <c r="F107" s="48"/>
      <c r="G107" s="42"/>
      <c r="H107" s="49">
        <f t="shared" si="2"/>
        <v>0</v>
      </c>
    </row>
    <row r="108" spans="2:8" s="37" customFormat="1" ht="38.25" x14ac:dyDescent="0.25">
      <c r="B108" s="55" t="s">
        <v>272</v>
      </c>
      <c r="C108" s="21" t="s">
        <v>144</v>
      </c>
      <c r="D108" s="24" t="s">
        <v>29</v>
      </c>
      <c r="E108" s="27">
        <v>2</v>
      </c>
      <c r="F108" s="48"/>
      <c r="G108" s="42"/>
      <c r="H108" s="49">
        <f t="shared" si="2"/>
        <v>0</v>
      </c>
    </row>
    <row r="109" spans="2:8" s="37" customFormat="1" ht="25.5" x14ac:dyDescent="0.25">
      <c r="B109" s="55" t="s">
        <v>273</v>
      </c>
      <c r="C109" s="21" t="s">
        <v>145</v>
      </c>
      <c r="D109" s="24" t="s">
        <v>29</v>
      </c>
      <c r="E109" s="27">
        <v>2</v>
      </c>
      <c r="F109" s="48"/>
      <c r="G109" s="42"/>
      <c r="H109" s="49">
        <f t="shared" si="2"/>
        <v>0</v>
      </c>
    </row>
    <row r="110" spans="2:8" s="37" customFormat="1" ht="25.5" x14ac:dyDescent="0.25">
      <c r="B110" s="55" t="s">
        <v>274</v>
      </c>
      <c r="C110" s="21" t="s">
        <v>146</v>
      </c>
      <c r="D110" s="24" t="s">
        <v>29</v>
      </c>
      <c r="E110" s="27">
        <v>2</v>
      </c>
      <c r="F110" s="48"/>
      <c r="G110" s="42"/>
      <c r="H110" s="49">
        <f t="shared" si="2"/>
        <v>0</v>
      </c>
    </row>
    <row r="111" spans="2:8" s="37" customFormat="1" ht="25.5" x14ac:dyDescent="0.25">
      <c r="B111" s="55" t="s">
        <v>275</v>
      </c>
      <c r="C111" s="21" t="s">
        <v>147</v>
      </c>
      <c r="D111" s="24" t="s">
        <v>29</v>
      </c>
      <c r="E111" s="27">
        <v>2</v>
      </c>
      <c r="F111" s="48"/>
      <c r="G111" s="42"/>
      <c r="H111" s="49">
        <f t="shared" si="2"/>
        <v>0</v>
      </c>
    </row>
    <row r="112" spans="2:8" s="37" customFormat="1" ht="51" x14ac:dyDescent="0.25">
      <c r="B112" s="55" t="s">
        <v>276</v>
      </c>
      <c r="C112" s="21" t="s">
        <v>148</v>
      </c>
      <c r="D112" s="24" t="s">
        <v>27</v>
      </c>
      <c r="E112" s="27">
        <v>2</v>
      </c>
      <c r="F112" s="48"/>
      <c r="G112" s="42"/>
      <c r="H112" s="49">
        <f t="shared" si="2"/>
        <v>0</v>
      </c>
    </row>
    <row r="113" spans="2:9" s="37" customFormat="1" ht="51" x14ac:dyDescent="0.25">
      <c r="B113" s="55" t="s">
        <v>277</v>
      </c>
      <c r="C113" s="21" t="s">
        <v>149</v>
      </c>
      <c r="D113" s="24" t="s">
        <v>29</v>
      </c>
      <c r="E113" s="27">
        <v>1</v>
      </c>
      <c r="F113" s="48"/>
      <c r="G113" s="42"/>
      <c r="H113" s="49">
        <f t="shared" si="2"/>
        <v>0</v>
      </c>
    </row>
    <row r="114" spans="2:9" s="37" customFormat="1" x14ac:dyDescent="0.25">
      <c r="B114" s="39" t="s">
        <v>134</v>
      </c>
      <c r="C114" s="39" t="s">
        <v>151</v>
      </c>
      <c r="D114" s="24"/>
      <c r="E114" s="27"/>
      <c r="F114" s="48"/>
      <c r="G114" s="20"/>
      <c r="H114" s="41">
        <f>SUM(H115:H116)</f>
        <v>0</v>
      </c>
    </row>
    <row r="115" spans="2:9" s="37" customFormat="1" ht="140.25" x14ac:dyDescent="0.25">
      <c r="B115" s="55" t="s">
        <v>278</v>
      </c>
      <c r="C115" s="21" t="s">
        <v>152</v>
      </c>
      <c r="D115" s="24" t="s">
        <v>27</v>
      </c>
      <c r="E115" s="27">
        <v>75.48</v>
      </c>
      <c r="F115" s="48"/>
      <c r="G115" s="42"/>
      <c r="H115" s="49">
        <f t="shared" si="2"/>
        <v>0</v>
      </c>
    </row>
    <row r="116" spans="2:9" s="37" customFormat="1" ht="127.5" x14ac:dyDescent="0.25">
      <c r="B116" s="55" t="s">
        <v>279</v>
      </c>
      <c r="C116" s="21" t="s">
        <v>153</v>
      </c>
      <c r="D116" s="24" t="s">
        <v>27</v>
      </c>
      <c r="E116" s="27">
        <v>265.39999999999998</v>
      </c>
      <c r="F116" s="48"/>
      <c r="G116" s="42"/>
      <c r="H116" s="49">
        <f t="shared" si="2"/>
        <v>0</v>
      </c>
    </row>
    <row r="117" spans="2:9" s="37" customFormat="1" x14ac:dyDescent="0.25">
      <c r="B117" s="39" t="s">
        <v>150</v>
      </c>
      <c r="C117" s="39" t="s">
        <v>156</v>
      </c>
      <c r="D117" s="24"/>
      <c r="E117" s="27"/>
      <c r="F117" s="48"/>
      <c r="G117" s="20"/>
      <c r="H117" s="41">
        <f>SUM(H118:H122)</f>
        <v>0</v>
      </c>
    </row>
    <row r="118" spans="2:9" s="37" customFormat="1" ht="63.75" x14ac:dyDescent="0.25">
      <c r="B118" s="55" t="s">
        <v>280</v>
      </c>
      <c r="C118" s="21" t="s">
        <v>159</v>
      </c>
      <c r="D118" s="24" t="s">
        <v>27</v>
      </c>
      <c r="E118" s="27">
        <v>2.2999999999999998</v>
      </c>
      <c r="F118" s="48"/>
      <c r="G118" s="42"/>
      <c r="H118" s="49">
        <f t="shared" si="2"/>
        <v>0</v>
      </c>
    </row>
    <row r="119" spans="2:9" s="37" customFormat="1" ht="51" x14ac:dyDescent="0.25">
      <c r="B119" s="55" t="s">
        <v>281</v>
      </c>
      <c r="C119" s="21" t="s">
        <v>160</v>
      </c>
      <c r="D119" s="24" t="s">
        <v>54</v>
      </c>
      <c r="E119" s="27">
        <v>401.69</v>
      </c>
      <c r="F119" s="48"/>
      <c r="G119" s="42"/>
      <c r="H119" s="49">
        <f t="shared" si="2"/>
        <v>0</v>
      </c>
    </row>
    <row r="120" spans="2:9" s="37" customFormat="1" ht="51" x14ac:dyDescent="0.25">
      <c r="B120" s="55" t="s">
        <v>282</v>
      </c>
      <c r="C120" s="21" t="s">
        <v>180</v>
      </c>
      <c r="D120" s="24" t="s">
        <v>92</v>
      </c>
      <c r="E120" s="27">
        <v>60</v>
      </c>
      <c r="F120" s="48"/>
      <c r="G120" s="42"/>
      <c r="H120" s="49">
        <f t="shared" si="2"/>
        <v>0</v>
      </c>
    </row>
    <row r="121" spans="2:9" s="37" customFormat="1" ht="63.75" x14ac:dyDescent="0.25">
      <c r="B121" s="55" t="s">
        <v>283</v>
      </c>
      <c r="C121" s="21" t="s">
        <v>181</v>
      </c>
      <c r="D121" s="24" t="s">
        <v>29</v>
      </c>
      <c r="E121" s="27">
        <v>8</v>
      </c>
      <c r="F121" s="48"/>
      <c r="G121" s="42"/>
      <c r="H121" s="49">
        <f t="shared" si="2"/>
        <v>0</v>
      </c>
    </row>
    <row r="122" spans="2:9" s="37" customFormat="1" ht="63.75" x14ac:dyDescent="0.25">
      <c r="B122" s="55" t="s">
        <v>284</v>
      </c>
      <c r="C122" s="21" t="s">
        <v>182</v>
      </c>
      <c r="D122" s="24" t="s">
        <v>29</v>
      </c>
      <c r="E122" s="27">
        <v>1</v>
      </c>
      <c r="F122" s="48"/>
      <c r="G122" s="42"/>
      <c r="H122" s="49">
        <f t="shared" si="2"/>
        <v>0</v>
      </c>
    </row>
    <row r="123" spans="2:9" s="37" customFormat="1" x14ac:dyDescent="0.25">
      <c r="B123" s="39" t="s">
        <v>155</v>
      </c>
      <c r="C123" s="39" t="s">
        <v>37</v>
      </c>
      <c r="D123" s="24"/>
      <c r="E123" s="27"/>
      <c r="F123" s="48"/>
      <c r="G123" s="20"/>
      <c r="H123" s="41">
        <f>SUM(H124)</f>
        <v>0</v>
      </c>
    </row>
    <row r="124" spans="2:9" s="37" customFormat="1" ht="25.5" x14ac:dyDescent="0.25">
      <c r="B124" s="55" t="s">
        <v>285</v>
      </c>
      <c r="C124" s="21" t="s">
        <v>161</v>
      </c>
      <c r="D124" s="24" t="s">
        <v>27</v>
      </c>
      <c r="E124" s="27">
        <v>340.3</v>
      </c>
      <c r="F124" s="48"/>
      <c r="G124" s="42"/>
      <c r="H124" s="49">
        <f t="shared" si="2"/>
        <v>0</v>
      </c>
    </row>
    <row r="125" spans="2:9" s="59" customFormat="1" ht="52.5" customHeight="1" x14ac:dyDescent="0.25">
      <c r="B125" s="32" t="s">
        <v>23</v>
      </c>
      <c r="C125" s="32" t="s">
        <v>391</v>
      </c>
      <c r="D125" s="32"/>
      <c r="E125" s="32"/>
      <c r="F125" s="32"/>
      <c r="G125" s="32"/>
      <c r="H125" s="58">
        <f>SUM(H126+H139+H142+H179+H184+H186+H189+H199+H211+H213+H231+H235+H240)</f>
        <v>0</v>
      </c>
      <c r="I125" s="37"/>
    </row>
    <row r="126" spans="2:9" s="37" customFormat="1" x14ac:dyDescent="0.25">
      <c r="B126" s="39" t="s">
        <v>34</v>
      </c>
      <c r="C126" s="39" t="s">
        <v>56</v>
      </c>
      <c r="D126" s="24"/>
      <c r="E126" s="27"/>
      <c r="F126" s="48"/>
      <c r="G126" s="20"/>
      <c r="H126" s="41">
        <f>SUM(H127:H138)</f>
        <v>0</v>
      </c>
    </row>
    <row r="127" spans="2:9" s="37" customFormat="1" ht="38.25" x14ac:dyDescent="0.25">
      <c r="B127" s="55" t="s">
        <v>286</v>
      </c>
      <c r="C127" s="21" t="s">
        <v>40</v>
      </c>
      <c r="D127" s="24" t="s">
        <v>27</v>
      </c>
      <c r="E127" s="27">
        <v>40</v>
      </c>
      <c r="F127" s="48"/>
      <c r="G127" s="42"/>
      <c r="H127" s="49">
        <f>E127*F127</f>
        <v>0</v>
      </c>
    </row>
    <row r="128" spans="2:9" s="37" customFormat="1" ht="25.5" x14ac:dyDescent="0.25">
      <c r="B128" s="55" t="s">
        <v>287</v>
      </c>
      <c r="C128" s="21" t="s">
        <v>57</v>
      </c>
      <c r="D128" s="24" t="s">
        <v>27</v>
      </c>
      <c r="E128" s="27">
        <v>116.2</v>
      </c>
      <c r="F128" s="48"/>
      <c r="G128" s="42"/>
      <c r="H128" s="49">
        <f t="shared" ref="H128:H191" si="3">E128*F128</f>
        <v>0</v>
      </c>
    </row>
    <row r="129" spans="2:8" s="37" customFormat="1" ht="38.25" x14ac:dyDescent="0.25">
      <c r="B129" s="55" t="s">
        <v>288</v>
      </c>
      <c r="C129" s="21" t="s">
        <v>45</v>
      </c>
      <c r="D129" s="24" t="s">
        <v>29</v>
      </c>
      <c r="E129" s="27">
        <v>7</v>
      </c>
      <c r="F129" s="48"/>
      <c r="G129" s="42"/>
      <c r="H129" s="49">
        <f t="shared" si="3"/>
        <v>0</v>
      </c>
    </row>
    <row r="130" spans="2:8" s="37" customFormat="1" ht="38.25" x14ac:dyDescent="0.25">
      <c r="B130" s="55" t="s">
        <v>289</v>
      </c>
      <c r="C130" s="21" t="s">
        <v>58</v>
      </c>
      <c r="D130" s="24" t="s">
        <v>29</v>
      </c>
      <c r="E130" s="27">
        <v>24</v>
      </c>
      <c r="F130" s="48"/>
      <c r="G130" s="42"/>
      <c r="H130" s="49">
        <f t="shared" si="3"/>
        <v>0</v>
      </c>
    </row>
    <row r="131" spans="2:8" s="37" customFormat="1" ht="51" x14ac:dyDescent="0.25">
      <c r="B131" s="55" t="s">
        <v>290</v>
      </c>
      <c r="C131" s="21" t="s">
        <v>46</v>
      </c>
      <c r="D131" s="24" t="s">
        <v>47</v>
      </c>
      <c r="E131" s="27">
        <v>24</v>
      </c>
      <c r="F131" s="48"/>
      <c r="G131" s="42"/>
      <c r="H131" s="49">
        <f t="shared" si="3"/>
        <v>0</v>
      </c>
    </row>
    <row r="132" spans="2:8" s="37" customFormat="1" ht="38.25" x14ac:dyDescent="0.25">
      <c r="B132" s="55" t="s">
        <v>291</v>
      </c>
      <c r="C132" s="21" t="s">
        <v>44</v>
      </c>
      <c r="D132" s="24" t="s">
        <v>27</v>
      </c>
      <c r="E132" s="27">
        <v>233.77</v>
      </c>
      <c r="F132" s="48"/>
      <c r="G132" s="42"/>
      <c r="H132" s="49">
        <f t="shared" si="3"/>
        <v>0</v>
      </c>
    </row>
    <row r="133" spans="2:8" s="37" customFormat="1" ht="38.25" x14ac:dyDescent="0.25">
      <c r="B133" s="55" t="s">
        <v>292</v>
      </c>
      <c r="C133" s="21" t="s">
        <v>59</v>
      </c>
      <c r="D133" s="24" t="s">
        <v>28</v>
      </c>
      <c r="E133" s="27">
        <v>28.73</v>
      </c>
      <c r="F133" s="48"/>
      <c r="G133" s="42"/>
      <c r="H133" s="49">
        <f t="shared" si="3"/>
        <v>0</v>
      </c>
    </row>
    <row r="134" spans="2:8" s="37" customFormat="1" ht="38.25" x14ac:dyDescent="0.25">
      <c r="B134" s="55" t="s">
        <v>293</v>
      </c>
      <c r="C134" s="21" t="s">
        <v>60</v>
      </c>
      <c r="D134" s="24" t="s">
        <v>61</v>
      </c>
      <c r="E134" s="27">
        <v>287.3</v>
      </c>
      <c r="F134" s="48"/>
      <c r="G134" s="42"/>
      <c r="H134" s="49">
        <f t="shared" si="3"/>
        <v>0</v>
      </c>
    </row>
    <row r="135" spans="2:8" s="37" customFormat="1" ht="38.25" x14ac:dyDescent="0.25">
      <c r="B135" s="55" t="s">
        <v>294</v>
      </c>
      <c r="C135" s="21" t="s">
        <v>62</v>
      </c>
      <c r="D135" s="24" t="s">
        <v>27</v>
      </c>
      <c r="E135" s="27">
        <v>64.2</v>
      </c>
      <c r="F135" s="48"/>
      <c r="G135" s="42"/>
      <c r="H135" s="49">
        <f t="shared" si="3"/>
        <v>0</v>
      </c>
    </row>
    <row r="136" spans="2:8" s="37" customFormat="1" ht="38.25" x14ac:dyDescent="0.25">
      <c r="B136" s="55" t="s">
        <v>295</v>
      </c>
      <c r="C136" s="21" t="s">
        <v>63</v>
      </c>
      <c r="D136" s="24" t="s">
        <v>28</v>
      </c>
      <c r="E136" s="27">
        <v>2.5</v>
      </c>
      <c r="F136" s="48"/>
      <c r="G136" s="42"/>
      <c r="H136" s="49">
        <f t="shared" si="3"/>
        <v>0</v>
      </c>
    </row>
    <row r="137" spans="2:8" s="37" customFormat="1" ht="38.25" x14ac:dyDescent="0.25">
      <c r="B137" s="55" t="s">
        <v>296</v>
      </c>
      <c r="C137" s="21" t="s">
        <v>64</v>
      </c>
      <c r="D137" s="24" t="s">
        <v>27</v>
      </c>
      <c r="E137" s="27">
        <v>50.9</v>
      </c>
      <c r="F137" s="48"/>
      <c r="G137" s="42"/>
      <c r="H137" s="49">
        <f t="shared" si="3"/>
        <v>0</v>
      </c>
    </row>
    <row r="138" spans="2:8" s="37" customFormat="1" ht="38.25" x14ac:dyDescent="0.25">
      <c r="B138" s="55" t="s">
        <v>297</v>
      </c>
      <c r="C138" s="21" t="s">
        <v>65</v>
      </c>
      <c r="D138" s="24" t="s">
        <v>27</v>
      </c>
      <c r="E138" s="27">
        <v>74.3</v>
      </c>
      <c r="F138" s="48"/>
      <c r="G138" s="42"/>
      <c r="H138" s="49">
        <f t="shared" si="3"/>
        <v>0</v>
      </c>
    </row>
    <row r="139" spans="2:8" s="37" customFormat="1" x14ac:dyDescent="0.25">
      <c r="B139" s="39" t="s">
        <v>35</v>
      </c>
      <c r="C139" s="39" t="s">
        <v>66</v>
      </c>
      <c r="D139" s="24"/>
      <c r="E139" s="27"/>
      <c r="F139" s="48"/>
      <c r="G139" s="20"/>
      <c r="H139" s="41">
        <f>SUM(H140:H141)</f>
        <v>0</v>
      </c>
    </row>
    <row r="140" spans="2:8" s="37" customFormat="1" ht="38.25" x14ac:dyDescent="0.25">
      <c r="B140" s="55" t="s">
        <v>298</v>
      </c>
      <c r="C140" s="21" t="s">
        <v>67</v>
      </c>
      <c r="D140" s="24" t="s">
        <v>29</v>
      </c>
      <c r="E140" s="27">
        <v>2</v>
      </c>
      <c r="F140" s="48"/>
      <c r="G140" s="42"/>
      <c r="H140" s="49">
        <f t="shared" si="3"/>
        <v>0</v>
      </c>
    </row>
    <row r="141" spans="2:8" s="37" customFormat="1" ht="25.5" x14ac:dyDescent="0.25">
      <c r="B141" s="55" t="s">
        <v>299</v>
      </c>
      <c r="C141" s="21" t="s">
        <v>68</v>
      </c>
      <c r="D141" s="24" t="s">
        <v>27</v>
      </c>
      <c r="E141" s="27">
        <v>30</v>
      </c>
      <c r="F141" s="48"/>
      <c r="G141" s="42"/>
      <c r="H141" s="49">
        <f t="shared" si="3"/>
        <v>0</v>
      </c>
    </row>
    <row r="142" spans="2:8" s="37" customFormat="1" x14ac:dyDescent="0.25">
      <c r="B142" s="39" t="s">
        <v>36</v>
      </c>
      <c r="C142" s="39" t="s">
        <v>69</v>
      </c>
      <c r="D142" s="24"/>
      <c r="E142" s="27"/>
      <c r="F142" s="48"/>
      <c r="G142" s="20"/>
      <c r="H142" s="41">
        <f>SUM(H143:H178)</f>
        <v>0</v>
      </c>
    </row>
    <row r="143" spans="2:8" s="37" customFormat="1" ht="51" x14ac:dyDescent="0.25">
      <c r="B143" s="55" t="s">
        <v>300</v>
      </c>
      <c r="C143" s="21" t="s">
        <v>70</v>
      </c>
      <c r="D143" s="24" t="s">
        <v>27</v>
      </c>
      <c r="E143" s="27">
        <v>10.3</v>
      </c>
      <c r="F143" s="48"/>
      <c r="G143" s="42"/>
      <c r="H143" s="49">
        <f t="shared" si="3"/>
        <v>0</v>
      </c>
    </row>
    <row r="144" spans="2:8" s="37" customFormat="1" ht="38.25" x14ac:dyDescent="0.25">
      <c r="B144" s="55" t="s">
        <v>301</v>
      </c>
      <c r="C144" s="21" t="s">
        <v>71</v>
      </c>
      <c r="D144" s="24" t="s">
        <v>28</v>
      </c>
      <c r="E144" s="27">
        <v>70.53</v>
      </c>
      <c r="F144" s="48"/>
      <c r="G144" s="42"/>
      <c r="H144" s="49">
        <f t="shared" si="3"/>
        <v>0</v>
      </c>
    </row>
    <row r="145" spans="2:8" s="37" customFormat="1" ht="25.5" x14ac:dyDescent="0.25">
      <c r="B145" s="55" t="s">
        <v>302</v>
      </c>
      <c r="C145" s="21" t="s">
        <v>41</v>
      </c>
      <c r="D145" s="24" t="s">
        <v>24</v>
      </c>
      <c r="E145" s="27">
        <v>243.89</v>
      </c>
      <c r="F145" s="48"/>
      <c r="G145" s="42"/>
      <c r="H145" s="49">
        <f t="shared" si="3"/>
        <v>0</v>
      </c>
    </row>
    <row r="146" spans="2:8" s="37" customFormat="1" ht="38.25" x14ac:dyDescent="0.25">
      <c r="B146" s="55" t="s">
        <v>303</v>
      </c>
      <c r="C146" s="21" t="s">
        <v>72</v>
      </c>
      <c r="D146" s="24" t="s">
        <v>28</v>
      </c>
      <c r="E146" s="27">
        <v>15</v>
      </c>
      <c r="F146" s="48"/>
      <c r="G146" s="42"/>
      <c r="H146" s="49">
        <f t="shared" si="3"/>
        <v>0</v>
      </c>
    </row>
    <row r="147" spans="2:8" s="37" customFormat="1" ht="51" x14ac:dyDescent="0.25">
      <c r="B147" s="55" t="s">
        <v>304</v>
      </c>
      <c r="C147" s="21" t="s">
        <v>73</v>
      </c>
      <c r="D147" s="24" t="s">
        <v>27</v>
      </c>
      <c r="E147" s="27">
        <v>220</v>
      </c>
      <c r="F147" s="48"/>
      <c r="G147" s="42"/>
      <c r="H147" s="49">
        <f t="shared" si="3"/>
        <v>0</v>
      </c>
    </row>
    <row r="148" spans="2:8" s="37" customFormat="1" ht="25.5" x14ac:dyDescent="0.25">
      <c r="B148" s="55" t="s">
        <v>305</v>
      </c>
      <c r="C148" s="21" t="s">
        <v>74</v>
      </c>
      <c r="D148" s="24" t="s">
        <v>27</v>
      </c>
      <c r="E148" s="27">
        <v>74.3</v>
      </c>
      <c r="F148" s="48"/>
      <c r="G148" s="42"/>
      <c r="H148" s="49">
        <f t="shared" si="3"/>
        <v>0</v>
      </c>
    </row>
    <row r="149" spans="2:8" s="37" customFormat="1" ht="51" x14ac:dyDescent="0.25">
      <c r="B149" s="55" t="s">
        <v>306</v>
      </c>
      <c r="C149" s="21" t="s">
        <v>75</v>
      </c>
      <c r="D149" s="24" t="s">
        <v>27</v>
      </c>
      <c r="E149" s="27">
        <v>50</v>
      </c>
      <c r="F149" s="48"/>
      <c r="G149" s="42"/>
      <c r="H149" s="49">
        <f t="shared" si="3"/>
        <v>0</v>
      </c>
    </row>
    <row r="150" spans="2:8" s="37" customFormat="1" ht="38.25" x14ac:dyDescent="0.25">
      <c r="B150" s="55" t="s">
        <v>307</v>
      </c>
      <c r="C150" s="21" t="s">
        <v>76</v>
      </c>
      <c r="D150" s="24" t="s">
        <v>27</v>
      </c>
      <c r="E150" s="27">
        <v>74.3</v>
      </c>
      <c r="F150" s="48"/>
      <c r="G150" s="42"/>
      <c r="H150" s="49">
        <f t="shared" si="3"/>
        <v>0</v>
      </c>
    </row>
    <row r="151" spans="2:8" s="37" customFormat="1" ht="63.75" x14ac:dyDescent="0.25">
      <c r="B151" s="55" t="s">
        <v>308</v>
      </c>
      <c r="C151" s="21" t="s">
        <v>77</v>
      </c>
      <c r="D151" s="24" t="s">
        <v>53</v>
      </c>
      <c r="E151" s="27">
        <v>65</v>
      </c>
      <c r="F151" s="48"/>
      <c r="G151" s="42"/>
      <c r="H151" s="49">
        <f t="shared" si="3"/>
        <v>0</v>
      </c>
    </row>
    <row r="152" spans="2:8" s="37" customFormat="1" ht="76.5" x14ac:dyDescent="0.25">
      <c r="B152" s="55" t="s">
        <v>309</v>
      </c>
      <c r="C152" s="21" t="s">
        <v>78</v>
      </c>
      <c r="D152" s="24" t="s">
        <v>28</v>
      </c>
      <c r="E152" s="27">
        <v>62.8</v>
      </c>
      <c r="F152" s="48"/>
      <c r="G152" s="42"/>
      <c r="H152" s="49">
        <f t="shared" si="3"/>
        <v>0</v>
      </c>
    </row>
    <row r="153" spans="2:8" s="37" customFormat="1" ht="51" x14ac:dyDescent="0.25">
      <c r="B153" s="55" t="s">
        <v>310</v>
      </c>
      <c r="C153" s="21" t="s">
        <v>79</v>
      </c>
      <c r="D153" s="24" t="s">
        <v>54</v>
      </c>
      <c r="E153" s="27">
        <v>120</v>
      </c>
      <c r="F153" s="48"/>
      <c r="G153" s="42"/>
      <c r="H153" s="49">
        <f t="shared" si="3"/>
        <v>0</v>
      </c>
    </row>
    <row r="154" spans="2:8" s="37" customFormat="1" ht="51" x14ac:dyDescent="0.25">
      <c r="B154" s="55" t="s">
        <v>311</v>
      </c>
      <c r="C154" s="21" t="s">
        <v>80</v>
      </c>
      <c r="D154" s="24" t="s">
        <v>54</v>
      </c>
      <c r="E154" s="27">
        <v>150</v>
      </c>
      <c r="F154" s="48"/>
      <c r="G154" s="42"/>
      <c r="H154" s="49">
        <f t="shared" si="3"/>
        <v>0</v>
      </c>
    </row>
    <row r="155" spans="2:8" s="37" customFormat="1" ht="38.25" x14ac:dyDescent="0.25">
      <c r="B155" s="55" t="s">
        <v>312</v>
      </c>
      <c r="C155" s="21" t="s">
        <v>81</v>
      </c>
      <c r="D155" s="24" t="s">
        <v>27</v>
      </c>
      <c r="E155" s="27">
        <v>26.7</v>
      </c>
      <c r="F155" s="48"/>
      <c r="G155" s="42"/>
      <c r="H155" s="49">
        <f t="shared" si="3"/>
        <v>0</v>
      </c>
    </row>
    <row r="156" spans="2:8" s="37" customFormat="1" ht="38.25" x14ac:dyDescent="0.25">
      <c r="B156" s="55" t="s">
        <v>313</v>
      </c>
      <c r="C156" s="21" t="s">
        <v>82</v>
      </c>
      <c r="D156" s="24" t="s">
        <v>28</v>
      </c>
      <c r="E156" s="27">
        <v>3.5</v>
      </c>
      <c r="F156" s="48"/>
      <c r="G156" s="42"/>
      <c r="H156" s="49">
        <f t="shared" si="3"/>
        <v>0</v>
      </c>
    </row>
    <row r="157" spans="2:8" s="37" customFormat="1" ht="51" x14ac:dyDescent="0.25">
      <c r="B157" s="55" t="s">
        <v>314</v>
      </c>
      <c r="C157" s="21" t="s">
        <v>83</v>
      </c>
      <c r="D157" s="24" t="s">
        <v>29</v>
      </c>
      <c r="E157" s="27">
        <v>12</v>
      </c>
      <c r="F157" s="48"/>
      <c r="G157" s="42"/>
      <c r="H157" s="49">
        <f t="shared" si="3"/>
        <v>0</v>
      </c>
    </row>
    <row r="158" spans="2:8" s="37" customFormat="1" ht="63.75" x14ac:dyDescent="0.25">
      <c r="B158" s="55" t="s">
        <v>315</v>
      </c>
      <c r="C158" s="62" t="s">
        <v>186</v>
      </c>
      <c r="D158" s="24" t="s">
        <v>53</v>
      </c>
      <c r="E158" s="27">
        <v>10.7</v>
      </c>
      <c r="F158" s="48"/>
      <c r="G158" s="42"/>
      <c r="H158" s="49">
        <f t="shared" si="3"/>
        <v>0</v>
      </c>
    </row>
    <row r="159" spans="2:8" s="37" customFormat="1" ht="25.5" x14ac:dyDescent="0.25">
      <c r="B159" s="55" t="s">
        <v>316</v>
      </c>
      <c r="C159" s="21" t="s">
        <v>84</v>
      </c>
      <c r="D159" s="24" t="s">
        <v>53</v>
      </c>
      <c r="E159" s="27">
        <v>10.7</v>
      </c>
      <c r="F159" s="48"/>
      <c r="G159" s="42"/>
      <c r="H159" s="49">
        <f t="shared" si="3"/>
        <v>0</v>
      </c>
    </row>
    <row r="160" spans="2:8" s="37" customFormat="1" ht="63.75" x14ac:dyDescent="0.25">
      <c r="B160" s="55" t="s">
        <v>317</v>
      </c>
      <c r="C160" s="21" t="s">
        <v>85</v>
      </c>
      <c r="D160" s="24" t="s">
        <v>27</v>
      </c>
      <c r="E160" s="27">
        <v>65.099999999999994</v>
      </c>
      <c r="F160" s="48"/>
      <c r="G160" s="42"/>
      <c r="H160" s="49">
        <f t="shared" si="3"/>
        <v>0</v>
      </c>
    </row>
    <row r="161" spans="2:8" s="37" customFormat="1" ht="63.75" x14ac:dyDescent="0.25">
      <c r="B161" s="55" t="s">
        <v>318</v>
      </c>
      <c r="C161" s="62" t="s">
        <v>187</v>
      </c>
      <c r="D161" s="24" t="s">
        <v>53</v>
      </c>
      <c r="E161" s="27">
        <v>24.8</v>
      </c>
      <c r="F161" s="48"/>
      <c r="G161" s="42"/>
      <c r="H161" s="49">
        <f t="shared" si="3"/>
        <v>0</v>
      </c>
    </row>
    <row r="162" spans="2:8" s="37" customFormat="1" ht="51" x14ac:dyDescent="0.25">
      <c r="B162" s="55" t="s">
        <v>319</v>
      </c>
      <c r="C162" s="62" t="s">
        <v>188</v>
      </c>
      <c r="D162" s="24" t="s">
        <v>53</v>
      </c>
      <c r="E162" s="27">
        <v>37</v>
      </c>
      <c r="F162" s="48"/>
      <c r="G162" s="42"/>
      <c r="H162" s="49">
        <f t="shared" si="3"/>
        <v>0</v>
      </c>
    </row>
    <row r="163" spans="2:8" s="37" customFormat="1" ht="63.75" x14ac:dyDescent="0.25">
      <c r="B163" s="55" t="s">
        <v>320</v>
      </c>
      <c r="C163" s="62" t="s">
        <v>189</v>
      </c>
      <c r="D163" s="24" t="s">
        <v>53</v>
      </c>
      <c r="E163" s="27">
        <v>6</v>
      </c>
      <c r="F163" s="48"/>
      <c r="G163" s="42"/>
      <c r="H163" s="49">
        <f t="shared" si="3"/>
        <v>0</v>
      </c>
    </row>
    <row r="164" spans="2:8" s="37" customFormat="1" ht="63.75" x14ac:dyDescent="0.25">
      <c r="B164" s="55" t="s">
        <v>321</v>
      </c>
      <c r="C164" s="62" t="s">
        <v>190</v>
      </c>
      <c r="D164" s="24" t="s">
        <v>53</v>
      </c>
      <c r="E164" s="27">
        <v>18</v>
      </c>
      <c r="F164" s="48"/>
      <c r="G164" s="42"/>
      <c r="H164" s="49">
        <f t="shared" si="3"/>
        <v>0</v>
      </c>
    </row>
    <row r="165" spans="2:8" s="37" customFormat="1" ht="25.5" x14ac:dyDescent="0.25">
      <c r="B165" s="55" t="s">
        <v>322</v>
      </c>
      <c r="C165" s="21" t="s">
        <v>86</v>
      </c>
      <c r="D165" s="24" t="s">
        <v>53</v>
      </c>
      <c r="E165" s="27">
        <v>10.1</v>
      </c>
      <c r="F165" s="48"/>
      <c r="G165" s="42"/>
      <c r="H165" s="49">
        <f t="shared" si="3"/>
        <v>0</v>
      </c>
    </row>
    <row r="166" spans="2:8" s="37" customFormat="1" ht="38.25" x14ac:dyDescent="0.25">
      <c r="B166" s="55" t="s">
        <v>323</v>
      </c>
      <c r="C166" s="21" t="s">
        <v>87</v>
      </c>
      <c r="D166" s="24" t="s">
        <v>27</v>
      </c>
      <c r="E166" s="27">
        <v>9.5</v>
      </c>
      <c r="F166" s="48"/>
      <c r="G166" s="42"/>
      <c r="H166" s="49">
        <f t="shared" si="3"/>
        <v>0</v>
      </c>
    </row>
    <row r="167" spans="2:8" s="37" customFormat="1" ht="63.75" x14ac:dyDescent="0.25">
      <c r="B167" s="55" t="s">
        <v>324</v>
      </c>
      <c r="C167" s="21" t="s">
        <v>88</v>
      </c>
      <c r="D167" s="24" t="s">
        <v>27</v>
      </c>
      <c r="E167" s="27">
        <v>9.5</v>
      </c>
      <c r="F167" s="48"/>
      <c r="G167" s="42"/>
      <c r="H167" s="49">
        <f t="shared" si="3"/>
        <v>0</v>
      </c>
    </row>
    <row r="168" spans="2:8" s="37" customFormat="1" ht="51" x14ac:dyDescent="0.25">
      <c r="B168" s="55" t="s">
        <v>325</v>
      </c>
      <c r="C168" s="21" t="s">
        <v>89</v>
      </c>
      <c r="D168" s="24" t="s">
        <v>27</v>
      </c>
      <c r="E168" s="27">
        <v>9.5</v>
      </c>
      <c r="F168" s="48"/>
      <c r="G168" s="42"/>
      <c r="H168" s="49">
        <f t="shared" si="3"/>
        <v>0</v>
      </c>
    </row>
    <row r="169" spans="2:8" s="37" customFormat="1" ht="63.75" x14ac:dyDescent="0.25">
      <c r="B169" s="55" t="s">
        <v>326</v>
      </c>
      <c r="C169" s="21" t="s">
        <v>90</v>
      </c>
      <c r="D169" s="24" t="s">
        <v>27</v>
      </c>
      <c r="E169" s="27">
        <v>154.9</v>
      </c>
      <c r="F169" s="48"/>
      <c r="G169" s="42"/>
      <c r="H169" s="49">
        <f t="shared" si="3"/>
        <v>0</v>
      </c>
    </row>
    <row r="170" spans="2:8" s="37" customFormat="1" ht="38.25" x14ac:dyDescent="0.25">
      <c r="B170" s="55" t="s">
        <v>327</v>
      </c>
      <c r="C170" s="21" t="s">
        <v>91</v>
      </c>
      <c r="D170" s="24" t="s">
        <v>92</v>
      </c>
      <c r="E170" s="27">
        <v>120</v>
      </c>
      <c r="F170" s="48"/>
      <c r="G170" s="42"/>
      <c r="H170" s="49">
        <f t="shared" si="3"/>
        <v>0</v>
      </c>
    </row>
    <row r="171" spans="2:8" s="37" customFormat="1" ht="51" x14ac:dyDescent="0.25">
      <c r="B171" s="55" t="s">
        <v>328</v>
      </c>
      <c r="C171" s="21" t="s">
        <v>93</v>
      </c>
      <c r="D171" s="24" t="s">
        <v>53</v>
      </c>
      <c r="E171" s="27">
        <v>52.36</v>
      </c>
      <c r="F171" s="48"/>
      <c r="G171" s="42"/>
      <c r="H171" s="49">
        <f t="shared" si="3"/>
        <v>0</v>
      </c>
    </row>
    <row r="172" spans="2:8" s="37" customFormat="1" ht="38.25" x14ac:dyDescent="0.25">
      <c r="B172" s="55" t="s">
        <v>329</v>
      </c>
      <c r="C172" s="21" t="s">
        <v>94</v>
      </c>
      <c r="D172" s="24" t="s">
        <v>27</v>
      </c>
      <c r="E172" s="27">
        <v>10.32</v>
      </c>
      <c r="F172" s="48"/>
      <c r="G172" s="42"/>
      <c r="H172" s="49">
        <f t="shared" si="3"/>
        <v>0</v>
      </c>
    </row>
    <row r="173" spans="2:8" s="37" customFormat="1" ht="51" x14ac:dyDescent="0.25">
      <c r="B173" s="55" t="s">
        <v>330</v>
      </c>
      <c r="C173" s="21" t="s">
        <v>95</v>
      </c>
      <c r="D173" s="24" t="s">
        <v>53</v>
      </c>
      <c r="E173" s="27">
        <v>150</v>
      </c>
      <c r="F173" s="48"/>
      <c r="G173" s="42"/>
      <c r="H173" s="49">
        <f t="shared" si="3"/>
        <v>0</v>
      </c>
    </row>
    <row r="174" spans="2:8" s="37" customFormat="1" ht="51" x14ac:dyDescent="0.25">
      <c r="B174" s="55" t="s">
        <v>331</v>
      </c>
      <c r="C174" s="21" t="s">
        <v>95</v>
      </c>
      <c r="D174" s="24" t="s">
        <v>27</v>
      </c>
      <c r="E174" s="27">
        <v>250</v>
      </c>
      <c r="F174" s="48"/>
      <c r="G174" s="42"/>
      <c r="H174" s="49">
        <f t="shared" si="3"/>
        <v>0</v>
      </c>
    </row>
    <row r="175" spans="2:8" s="37" customFormat="1" ht="38.25" x14ac:dyDescent="0.25">
      <c r="B175" s="55" t="s">
        <v>332</v>
      </c>
      <c r="C175" s="21" t="s">
        <v>96</v>
      </c>
      <c r="D175" s="24" t="s">
        <v>28</v>
      </c>
      <c r="E175" s="27">
        <v>88.65</v>
      </c>
      <c r="F175" s="48"/>
      <c r="G175" s="42"/>
      <c r="H175" s="49">
        <f t="shared" si="3"/>
        <v>0</v>
      </c>
    </row>
    <row r="176" spans="2:8" s="37" customFormat="1" ht="51" x14ac:dyDescent="0.25">
      <c r="B176" s="55" t="s">
        <v>333</v>
      </c>
      <c r="C176" s="21" t="s">
        <v>97</v>
      </c>
      <c r="D176" s="24" t="s">
        <v>27</v>
      </c>
      <c r="E176" s="27">
        <v>84.21</v>
      </c>
      <c r="F176" s="48"/>
      <c r="G176" s="42"/>
      <c r="H176" s="49">
        <f t="shared" si="3"/>
        <v>0</v>
      </c>
    </row>
    <row r="177" spans="2:8" s="37" customFormat="1" ht="51" x14ac:dyDescent="0.25">
      <c r="B177" s="55" t="s">
        <v>334</v>
      </c>
      <c r="C177" s="21" t="s">
        <v>98</v>
      </c>
      <c r="D177" s="24" t="s">
        <v>99</v>
      </c>
      <c r="E177" s="27">
        <v>95.32</v>
      </c>
      <c r="F177" s="48"/>
      <c r="G177" s="42"/>
      <c r="H177" s="49">
        <f t="shared" si="3"/>
        <v>0</v>
      </c>
    </row>
    <row r="178" spans="2:8" s="37" customFormat="1" ht="63.75" x14ac:dyDescent="0.25">
      <c r="B178" s="55" t="s">
        <v>335</v>
      </c>
      <c r="C178" s="21" t="s">
        <v>55</v>
      </c>
      <c r="D178" s="24" t="s">
        <v>24</v>
      </c>
      <c r="E178" s="27">
        <v>46.8</v>
      </c>
      <c r="F178" s="48"/>
      <c r="G178" s="42"/>
      <c r="H178" s="49">
        <f t="shared" si="3"/>
        <v>0</v>
      </c>
    </row>
    <row r="179" spans="2:8" s="37" customFormat="1" x14ac:dyDescent="0.25">
      <c r="B179" s="39" t="s">
        <v>167</v>
      </c>
      <c r="C179" s="39" t="s">
        <v>100</v>
      </c>
      <c r="D179" s="24"/>
      <c r="E179" s="27"/>
      <c r="F179" s="48"/>
      <c r="G179" s="20"/>
      <c r="H179" s="41">
        <f>SUM(H180:H183)</f>
        <v>0</v>
      </c>
    </row>
    <row r="180" spans="2:8" s="37" customFormat="1" ht="102" x14ac:dyDescent="0.25">
      <c r="B180" s="55" t="s">
        <v>336</v>
      </c>
      <c r="C180" s="21" t="s">
        <v>101</v>
      </c>
      <c r="D180" s="24" t="s">
        <v>29</v>
      </c>
      <c r="E180" s="27">
        <v>10</v>
      </c>
      <c r="F180" s="48"/>
      <c r="G180" s="42"/>
      <c r="H180" s="49">
        <f t="shared" si="3"/>
        <v>0</v>
      </c>
    </row>
    <row r="181" spans="2:8" s="37" customFormat="1" ht="140.25" x14ac:dyDescent="0.25">
      <c r="B181" s="55" t="s">
        <v>337</v>
      </c>
      <c r="C181" s="21" t="s">
        <v>42</v>
      </c>
      <c r="D181" s="24" t="s">
        <v>27</v>
      </c>
      <c r="E181" s="27">
        <v>136</v>
      </c>
      <c r="F181" s="48"/>
      <c r="G181" s="42"/>
      <c r="H181" s="49">
        <f t="shared" si="3"/>
        <v>0</v>
      </c>
    </row>
    <row r="182" spans="2:8" s="37" customFormat="1" ht="38.25" x14ac:dyDescent="0.25">
      <c r="B182" s="55" t="s">
        <v>338</v>
      </c>
      <c r="C182" s="21" t="s">
        <v>43</v>
      </c>
      <c r="D182" s="24" t="s">
        <v>27</v>
      </c>
      <c r="E182" s="27">
        <v>15</v>
      </c>
      <c r="F182" s="48"/>
      <c r="G182" s="42"/>
      <c r="H182" s="49">
        <f t="shared" si="3"/>
        <v>0</v>
      </c>
    </row>
    <row r="183" spans="2:8" s="37" customFormat="1" ht="51" x14ac:dyDescent="0.25">
      <c r="B183" s="55" t="s">
        <v>339</v>
      </c>
      <c r="C183" s="21" t="s">
        <v>102</v>
      </c>
      <c r="D183" s="24" t="s">
        <v>27</v>
      </c>
      <c r="E183" s="27">
        <v>40.799999999999997</v>
      </c>
      <c r="F183" s="48"/>
      <c r="G183" s="42"/>
      <c r="H183" s="49">
        <f t="shared" si="3"/>
        <v>0</v>
      </c>
    </row>
    <row r="184" spans="2:8" s="37" customFormat="1" x14ac:dyDescent="0.25">
      <c r="B184" s="39" t="s">
        <v>169</v>
      </c>
      <c r="C184" s="39" t="s">
        <v>38</v>
      </c>
      <c r="D184" s="24"/>
      <c r="E184" s="27"/>
      <c r="F184" s="48"/>
      <c r="G184" s="20"/>
      <c r="H184" s="41">
        <f>SUM(H185)</f>
        <v>0</v>
      </c>
    </row>
    <row r="185" spans="2:8" s="37" customFormat="1" ht="51" x14ac:dyDescent="0.25">
      <c r="B185" s="55" t="s">
        <v>340</v>
      </c>
      <c r="C185" s="21" t="s">
        <v>104</v>
      </c>
      <c r="D185" s="24" t="s">
        <v>27</v>
      </c>
      <c r="E185" s="27">
        <v>1269.8</v>
      </c>
      <c r="F185" s="48"/>
      <c r="G185" s="42"/>
      <c r="H185" s="49">
        <f t="shared" si="3"/>
        <v>0</v>
      </c>
    </row>
    <row r="186" spans="2:8" s="37" customFormat="1" x14ac:dyDescent="0.25">
      <c r="B186" s="39" t="s">
        <v>170</v>
      </c>
      <c r="C186" s="39" t="s">
        <v>106</v>
      </c>
      <c r="D186" s="24"/>
      <c r="E186" s="27"/>
      <c r="F186" s="48"/>
      <c r="G186" s="20"/>
      <c r="H186" s="41">
        <f>SUM(H187:H188)</f>
        <v>0</v>
      </c>
    </row>
    <row r="187" spans="2:8" s="37" customFormat="1" ht="63.75" x14ac:dyDescent="0.25">
      <c r="B187" s="55" t="s">
        <v>341</v>
      </c>
      <c r="C187" s="21" t="s">
        <v>107</v>
      </c>
      <c r="D187" s="24" t="s">
        <v>27</v>
      </c>
      <c r="E187" s="27">
        <v>233.77</v>
      </c>
      <c r="F187" s="48"/>
      <c r="G187" s="42"/>
      <c r="H187" s="49">
        <f t="shared" si="3"/>
        <v>0</v>
      </c>
    </row>
    <row r="188" spans="2:8" s="37" customFormat="1" ht="76.5" x14ac:dyDescent="0.25">
      <c r="B188" s="55" t="s">
        <v>342</v>
      </c>
      <c r="C188" s="21" t="s">
        <v>108</v>
      </c>
      <c r="D188" s="24" t="s">
        <v>24</v>
      </c>
      <c r="E188" s="27">
        <v>223</v>
      </c>
      <c r="F188" s="48"/>
      <c r="G188" s="42"/>
      <c r="H188" s="49">
        <f t="shared" si="3"/>
        <v>0</v>
      </c>
    </row>
    <row r="189" spans="2:8" s="37" customFormat="1" x14ac:dyDescent="0.25">
      <c r="B189" s="39" t="s">
        <v>171</v>
      </c>
      <c r="C189" s="39" t="s">
        <v>39</v>
      </c>
      <c r="D189" s="24"/>
      <c r="E189" s="27"/>
      <c r="F189" s="48"/>
      <c r="G189" s="20"/>
      <c r="H189" s="41">
        <f>SUM(H190:H198)</f>
        <v>0</v>
      </c>
    </row>
    <row r="190" spans="2:8" s="37" customFormat="1" ht="89.25" x14ac:dyDescent="0.25">
      <c r="B190" s="55" t="s">
        <v>343</v>
      </c>
      <c r="C190" s="21" t="s">
        <v>110</v>
      </c>
      <c r="D190" s="24" t="s">
        <v>47</v>
      </c>
      <c r="E190" s="27">
        <v>32</v>
      </c>
      <c r="F190" s="48"/>
      <c r="G190" s="42"/>
      <c r="H190" s="49">
        <f t="shared" si="3"/>
        <v>0</v>
      </c>
    </row>
    <row r="191" spans="2:8" s="37" customFormat="1" ht="114.75" x14ac:dyDescent="0.25">
      <c r="B191" s="55" t="s">
        <v>344</v>
      </c>
      <c r="C191" s="21" t="s">
        <v>111</v>
      </c>
      <c r="D191" s="24" t="s">
        <v>47</v>
      </c>
      <c r="E191" s="27">
        <v>24</v>
      </c>
      <c r="F191" s="48"/>
      <c r="G191" s="42"/>
      <c r="H191" s="49">
        <f t="shared" si="3"/>
        <v>0</v>
      </c>
    </row>
    <row r="192" spans="2:8" s="37" customFormat="1" ht="38.25" x14ac:dyDescent="0.25">
      <c r="B192" s="55" t="s">
        <v>345</v>
      </c>
      <c r="C192" s="21" t="s">
        <v>112</v>
      </c>
      <c r="D192" s="24" t="s">
        <v>24</v>
      </c>
      <c r="E192" s="27">
        <v>120</v>
      </c>
      <c r="F192" s="48"/>
      <c r="G192" s="42"/>
      <c r="H192" s="49">
        <f t="shared" ref="H192:H198" si="4">E192*F192</f>
        <v>0</v>
      </c>
    </row>
    <row r="193" spans="2:8" s="37" customFormat="1" ht="25.5" x14ac:dyDescent="0.25">
      <c r="B193" s="55" t="s">
        <v>346</v>
      </c>
      <c r="C193" s="21" t="s">
        <v>113</v>
      </c>
      <c r="D193" s="24" t="s">
        <v>24</v>
      </c>
      <c r="E193" s="27">
        <v>120</v>
      </c>
      <c r="F193" s="48"/>
      <c r="G193" s="42"/>
      <c r="H193" s="49">
        <f t="shared" si="4"/>
        <v>0</v>
      </c>
    </row>
    <row r="194" spans="2:8" s="37" customFormat="1" ht="25.5" x14ac:dyDescent="0.25">
      <c r="B194" s="55" t="s">
        <v>347</v>
      </c>
      <c r="C194" s="21" t="s">
        <v>114</v>
      </c>
      <c r="D194" s="24" t="s">
        <v>24</v>
      </c>
      <c r="E194" s="27">
        <v>120</v>
      </c>
      <c r="F194" s="48"/>
      <c r="G194" s="42"/>
      <c r="H194" s="49">
        <f t="shared" si="4"/>
        <v>0</v>
      </c>
    </row>
    <row r="195" spans="2:8" s="37" customFormat="1" ht="25.5" x14ac:dyDescent="0.25">
      <c r="B195" s="55" t="s">
        <v>348</v>
      </c>
      <c r="C195" s="21" t="s">
        <v>115</v>
      </c>
      <c r="D195" s="24" t="s">
        <v>24</v>
      </c>
      <c r="E195" s="27">
        <v>120</v>
      </c>
      <c r="F195" s="48"/>
      <c r="G195" s="42"/>
      <c r="H195" s="49">
        <f t="shared" si="4"/>
        <v>0</v>
      </c>
    </row>
    <row r="196" spans="2:8" s="37" customFormat="1" ht="51" x14ac:dyDescent="0.25">
      <c r="B196" s="55" t="s">
        <v>349</v>
      </c>
      <c r="C196" s="21" t="s">
        <v>48</v>
      </c>
      <c r="D196" s="24" t="s">
        <v>29</v>
      </c>
      <c r="E196" s="27">
        <v>24</v>
      </c>
      <c r="F196" s="48"/>
      <c r="G196" s="42"/>
      <c r="H196" s="49">
        <f t="shared" si="4"/>
        <v>0</v>
      </c>
    </row>
    <row r="197" spans="2:8" s="37" customFormat="1" ht="51" x14ac:dyDescent="0.25">
      <c r="B197" s="55" t="s">
        <v>350</v>
      </c>
      <c r="C197" s="21" t="s">
        <v>49</v>
      </c>
      <c r="D197" s="24" t="s">
        <v>29</v>
      </c>
      <c r="E197" s="27">
        <v>40</v>
      </c>
      <c r="F197" s="48"/>
      <c r="G197" s="42"/>
      <c r="H197" s="49">
        <f t="shared" si="4"/>
        <v>0</v>
      </c>
    </row>
    <row r="198" spans="2:8" s="37" customFormat="1" ht="38.25" x14ac:dyDescent="0.25">
      <c r="B198" s="55" t="s">
        <v>351</v>
      </c>
      <c r="C198" s="21" t="s">
        <v>116</v>
      </c>
      <c r="D198" s="24" t="s">
        <v>29</v>
      </c>
      <c r="E198" s="27">
        <v>24</v>
      </c>
      <c r="F198" s="48"/>
      <c r="G198" s="42"/>
      <c r="H198" s="49">
        <f t="shared" si="4"/>
        <v>0</v>
      </c>
    </row>
    <row r="199" spans="2:8" s="37" customFormat="1" x14ac:dyDescent="0.25">
      <c r="B199" s="39" t="s">
        <v>176</v>
      </c>
      <c r="C199" s="39" t="s">
        <v>118</v>
      </c>
      <c r="D199" s="24"/>
      <c r="E199" s="27"/>
      <c r="F199" s="48"/>
      <c r="G199" s="20"/>
      <c r="H199" s="41">
        <f>SUM(H200:H210)</f>
        <v>0</v>
      </c>
    </row>
    <row r="200" spans="2:8" s="37" customFormat="1" ht="51" x14ac:dyDescent="0.25">
      <c r="B200" s="55" t="s">
        <v>352</v>
      </c>
      <c r="C200" s="21" t="s">
        <v>119</v>
      </c>
      <c r="D200" s="24" t="s">
        <v>29</v>
      </c>
      <c r="E200" s="27">
        <v>1</v>
      </c>
      <c r="F200" s="48"/>
      <c r="G200" s="42"/>
      <c r="H200" s="49">
        <f t="shared" ref="H200:H210" si="5">E200*F200</f>
        <v>0</v>
      </c>
    </row>
    <row r="201" spans="2:8" s="37" customFormat="1" ht="51" x14ac:dyDescent="0.25">
      <c r="B201" s="55" t="s">
        <v>353</v>
      </c>
      <c r="C201" s="21" t="s">
        <v>120</v>
      </c>
      <c r="D201" s="24" t="s">
        <v>92</v>
      </c>
      <c r="E201" s="27">
        <v>60</v>
      </c>
      <c r="F201" s="48"/>
      <c r="G201" s="42"/>
      <c r="H201" s="49">
        <f t="shared" si="5"/>
        <v>0</v>
      </c>
    </row>
    <row r="202" spans="2:8" s="37" customFormat="1" ht="76.5" x14ac:dyDescent="0.25">
      <c r="B202" s="55" t="s">
        <v>354</v>
      </c>
      <c r="C202" s="21" t="s">
        <v>121</v>
      </c>
      <c r="D202" s="24" t="s">
        <v>29</v>
      </c>
      <c r="E202" s="27">
        <v>36</v>
      </c>
      <c r="F202" s="48"/>
      <c r="G202" s="42"/>
      <c r="H202" s="49">
        <f t="shared" si="5"/>
        <v>0</v>
      </c>
    </row>
    <row r="203" spans="2:8" s="37" customFormat="1" ht="63.75" x14ac:dyDescent="0.25">
      <c r="B203" s="55" t="s">
        <v>355</v>
      </c>
      <c r="C203" s="21" t="s">
        <v>122</v>
      </c>
      <c r="D203" s="24" t="s">
        <v>29</v>
      </c>
      <c r="E203" s="27">
        <v>4</v>
      </c>
      <c r="F203" s="48"/>
      <c r="G203" s="42"/>
      <c r="H203" s="49">
        <f t="shared" si="5"/>
        <v>0</v>
      </c>
    </row>
    <row r="204" spans="2:8" s="37" customFormat="1" ht="63.75" x14ac:dyDescent="0.25">
      <c r="B204" s="55" t="s">
        <v>356</v>
      </c>
      <c r="C204" s="21" t="s">
        <v>123</v>
      </c>
      <c r="D204" s="24" t="s">
        <v>124</v>
      </c>
      <c r="E204" s="27">
        <v>12</v>
      </c>
      <c r="F204" s="48"/>
      <c r="G204" s="42"/>
      <c r="H204" s="49">
        <f t="shared" si="5"/>
        <v>0</v>
      </c>
    </row>
    <row r="205" spans="2:8" s="37" customFormat="1" ht="25.5" x14ac:dyDescent="0.25">
      <c r="B205" s="55" t="s">
        <v>357</v>
      </c>
      <c r="C205" s="21" t="s">
        <v>125</v>
      </c>
      <c r="D205" s="24" t="s">
        <v>92</v>
      </c>
      <c r="E205" s="27">
        <v>30</v>
      </c>
      <c r="F205" s="48"/>
      <c r="G205" s="42"/>
      <c r="H205" s="49">
        <f t="shared" si="5"/>
        <v>0</v>
      </c>
    </row>
    <row r="206" spans="2:8" s="37" customFormat="1" ht="38.25" x14ac:dyDescent="0.25">
      <c r="B206" s="55" t="s">
        <v>358</v>
      </c>
      <c r="C206" s="21" t="s">
        <v>126</v>
      </c>
      <c r="D206" s="24" t="s">
        <v>53</v>
      </c>
      <c r="E206" s="27">
        <v>20</v>
      </c>
      <c r="F206" s="48"/>
      <c r="G206" s="42"/>
      <c r="H206" s="49">
        <f t="shared" si="5"/>
        <v>0</v>
      </c>
    </row>
    <row r="207" spans="2:8" s="37" customFormat="1" ht="38.25" x14ac:dyDescent="0.25">
      <c r="B207" s="55" t="s">
        <v>359</v>
      </c>
      <c r="C207" s="21" t="s">
        <v>127</v>
      </c>
      <c r="D207" s="24" t="s">
        <v>29</v>
      </c>
      <c r="E207" s="27">
        <v>6</v>
      </c>
      <c r="F207" s="48"/>
      <c r="G207" s="42"/>
      <c r="H207" s="49">
        <f t="shared" si="5"/>
        <v>0</v>
      </c>
    </row>
    <row r="208" spans="2:8" s="37" customFormat="1" ht="38.25" x14ac:dyDescent="0.25">
      <c r="B208" s="55" t="s">
        <v>360</v>
      </c>
      <c r="C208" s="21" t="s">
        <v>128</v>
      </c>
      <c r="D208" s="24" t="s">
        <v>29</v>
      </c>
      <c r="E208" s="27">
        <v>3</v>
      </c>
      <c r="F208" s="48"/>
      <c r="G208" s="42"/>
      <c r="H208" s="49">
        <f t="shared" si="5"/>
        <v>0</v>
      </c>
    </row>
    <row r="209" spans="2:8" s="37" customFormat="1" ht="38.25" x14ac:dyDescent="0.25">
      <c r="B209" s="55" t="s">
        <v>361</v>
      </c>
      <c r="C209" s="21" t="s">
        <v>129</v>
      </c>
      <c r="D209" s="24" t="s">
        <v>29</v>
      </c>
      <c r="E209" s="27">
        <v>1</v>
      </c>
      <c r="F209" s="48"/>
      <c r="G209" s="42"/>
      <c r="H209" s="49">
        <f t="shared" si="5"/>
        <v>0</v>
      </c>
    </row>
    <row r="210" spans="2:8" s="37" customFormat="1" ht="63.75" x14ac:dyDescent="0.25">
      <c r="B210" s="55" t="s">
        <v>362</v>
      </c>
      <c r="C210" s="21" t="s">
        <v>130</v>
      </c>
      <c r="D210" s="24" t="s">
        <v>29</v>
      </c>
      <c r="E210" s="27">
        <v>3</v>
      </c>
      <c r="F210" s="48"/>
      <c r="G210" s="42"/>
      <c r="H210" s="49">
        <f t="shared" si="5"/>
        <v>0</v>
      </c>
    </row>
    <row r="211" spans="2:8" s="37" customFormat="1" x14ac:dyDescent="0.25">
      <c r="B211" s="39" t="s">
        <v>177</v>
      </c>
      <c r="C211" s="39" t="s">
        <v>132</v>
      </c>
      <c r="D211" s="24"/>
      <c r="E211" s="27"/>
      <c r="F211" s="48"/>
      <c r="G211" s="20"/>
      <c r="H211" s="41">
        <f>SUM(H212)</f>
        <v>0</v>
      </c>
    </row>
    <row r="212" spans="2:8" s="37" customFormat="1" ht="51" x14ac:dyDescent="0.25">
      <c r="B212" s="55" t="s">
        <v>363</v>
      </c>
      <c r="C212" s="21" t="s">
        <v>133</v>
      </c>
      <c r="D212" s="24" t="s">
        <v>27</v>
      </c>
      <c r="E212" s="27">
        <v>114.49</v>
      </c>
      <c r="F212" s="48"/>
      <c r="G212" s="42"/>
      <c r="H212" s="49">
        <f>E212*F212</f>
        <v>0</v>
      </c>
    </row>
    <row r="213" spans="2:8" s="37" customFormat="1" x14ac:dyDescent="0.25">
      <c r="B213" s="39" t="s">
        <v>178</v>
      </c>
      <c r="C213" s="39" t="s">
        <v>135</v>
      </c>
      <c r="D213" s="24"/>
      <c r="E213" s="27"/>
      <c r="F213" s="48"/>
      <c r="G213" s="20"/>
      <c r="H213" s="41">
        <f>SUM(H214:H230)</f>
        <v>0</v>
      </c>
    </row>
    <row r="214" spans="2:8" s="37" customFormat="1" ht="63.75" x14ac:dyDescent="0.25">
      <c r="B214" s="55" t="s">
        <v>364</v>
      </c>
      <c r="C214" s="21" t="s">
        <v>136</v>
      </c>
      <c r="D214" s="24" t="s">
        <v>29</v>
      </c>
      <c r="E214" s="27">
        <v>4</v>
      </c>
      <c r="F214" s="48"/>
      <c r="G214" s="42"/>
      <c r="H214" s="49">
        <f t="shared" ref="H214:H230" si="6">E214*F214</f>
        <v>0</v>
      </c>
    </row>
    <row r="215" spans="2:8" s="37" customFormat="1" ht="63.75" x14ac:dyDescent="0.25">
      <c r="B215" s="55" t="s">
        <v>365</v>
      </c>
      <c r="C215" s="21" t="s">
        <v>137</v>
      </c>
      <c r="D215" s="24" t="s">
        <v>29</v>
      </c>
      <c r="E215" s="27">
        <v>5</v>
      </c>
      <c r="F215" s="48"/>
      <c r="G215" s="42"/>
      <c r="H215" s="49">
        <f t="shared" si="6"/>
        <v>0</v>
      </c>
    </row>
    <row r="216" spans="2:8" s="37" customFormat="1" ht="38.25" x14ac:dyDescent="0.25">
      <c r="B216" s="55" t="s">
        <v>366</v>
      </c>
      <c r="C216" s="21" t="s">
        <v>138</v>
      </c>
      <c r="D216" s="24" t="s">
        <v>29</v>
      </c>
      <c r="E216" s="27">
        <v>1</v>
      </c>
      <c r="F216" s="48"/>
      <c r="G216" s="42"/>
      <c r="H216" s="49">
        <f t="shared" si="6"/>
        <v>0</v>
      </c>
    </row>
    <row r="217" spans="2:8" s="37" customFormat="1" ht="38.25" x14ac:dyDescent="0.25">
      <c r="B217" s="55" t="s">
        <v>367</v>
      </c>
      <c r="C217" s="21" t="s">
        <v>139</v>
      </c>
      <c r="D217" s="24" t="s">
        <v>29</v>
      </c>
      <c r="E217" s="27">
        <v>4</v>
      </c>
      <c r="F217" s="48"/>
      <c r="G217" s="42"/>
      <c r="H217" s="49">
        <f t="shared" si="6"/>
        <v>0</v>
      </c>
    </row>
    <row r="218" spans="2:8" s="37" customFormat="1" ht="25.5" x14ac:dyDescent="0.25">
      <c r="B218" s="55" t="s">
        <v>368</v>
      </c>
      <c r="C218" s="21" t="s">
        <v>140</v>
      </c>
      <c r="D218" s="24" t="s">
        <v>29</v>
      </c>
      <c r="E218" s="27">
        <v>4</v>
      </c>
      <c r="F218" s="48"/>
      <c r="G218" s="42"/>
      <c r="H218" s="49">
        <f t="shared" si="6"/>
        <v>0</v>
      </c>
    </row>
    <row r="219" spans="2:8" s="37" customFormat="1" ht="25.5" x14ac:dyDescent="0.25">
      <c r="B219" s="55" t="s">
        <v>369</v>
      </c>
      <c r="C219" s="21" t="s">
        <v>141</v>
      </c>
      <c r="D219" s="24" t="s">
        <v>29</v>
      </c>
      <c r="E219" s="27">
        <v>4</v>
      </c>
      <c r="F219" s="48"/>
      <c r="G219" s="42"/>
      <c r="H219" s="49">
        <f t="shared" si="6"/>
        <v>0</v>
      </c>
    </row>
    <row r="220" spans="2:8" s="37" customFormat="1" ht="25.5" x14ac:dyDescent="0.25">
      <c r="B220" s="55" t="s">
        <v>370</v>
      </c>
      <c r="C220" s="21" t="s">
        <v>142</v>
      </c>
      <c r="D220" s="24" t="s">
        <v>29</v>
      </c>
      <c r="E220" s="27">
        <v>4</v>
      </c>
      <c r="F220" s="48"/>
      <c r="G220" s="42"/>
      <c r="H220" s="49">
        <f t="shared" si="6"/>
        <v>0</v>
      </c>
    </row>
    <row r="221" spans="2:8" s="37" customFormat="1" ht="38.25" x14ac:dyDescent="0.25">
      <c r="B221" s="55" t="s">
        <v>371</v>
      </c>
      <c r="C221" s="21" t="s">
        <v>50</v>
      </c>
      <c r="D221" s="24" t="s">
        <v>29</v>
      </c>
      <c r="E221" s="27">
        <v>6</v>
      </c>
      <c r="F221" s="48"/>
      <c r="G221" s="42"/>
      <c r="H221" s="49">
        <f t="shared" si="6"/>
        <v>0</v>
      </c>
    </row>
    <row r="222" spans="2:8" s="37" customFormat="1" ht="51" x14ac:dyDescent="0.25">
      <c r="B222" s="55" t="s">
        <v>372</v>
      </c>
      <c r="C222" s="21" t="s">
        <v>143</v>
      </c>
      <c r="D222" s="24" t="s">
        <v>29</v>
      </c>
      <c r="E222" s="27">
        <v>6</v>
      </c>
      <c r="F222" s="48"/>
      <c r="G222" s="42"/>
      <c r="H222" s="49">
        <f t="shared" si="6"/>
        <v>0</v>
      </c>
    </row>
    <row r="223" spans="2:8" s="37" customFormat="1" ht="38.25" x14ac:dyDescent="0.25">
      <c r="B223" s="55" t="s">
        <v>373</v>
      </c>
      <c r="C223" s="21" t="s">
        <v>51</v>
      </c>
      <c r="D223" s="24" t="s">
        <v>29</v>
      </c>
      <c r="E223" s="27">
        <v>6</v>
      </c>
      <c r="F223" s="48"/>
      <c r="G223" s="42"/>
      <c r="H223" s="49">
        <f t="shared" si="6"/>
        <v>0</v>
      </c>
    </row>
    <row r="224" spans="2:8" s="37" customFormat="1" ht="38.25" x14ac:dyDescent="0.25">
      <c r="B224" s="55" t="s">
        <v>374</v>
      </c>
      <c r="C224" s="21" t="s">
        <v>52</v>
      </c>
      <c r="D224" s="24" t="s">
        <v>29</v>
      </c>
      <c r="E224" s="27">
        <v>6</v>
      </c>
      <c r="F224" s="48"/>
      <c r="G224" s="42"/>
      <c r="H224" s="49">
        <f t="shared" si="6"/>
        <v>0</v>
      </c>
    </row>
    <row r="225" spans="2:8" s="37" customFormat="1" ht="38.25" x14ac:dyDescent="0.25">
      <c r="B225" s="55" t="s">
        <v>375</v>
      </c>
      <c r="C225" s="21" t="s">
        <v>144</v>
      </c>
      <c r="D225" s="24" t="s">
        <v>29</v>
      </c>
      <c r="E225" s="27">
        <v>3</v>
      </c>
      <c r="F225" s="48"/>
      <c r="G225" s="42"/>
      <c r="H225" s="49">
        <f t="shared" si="6"/>
        <v>0</v>
      </c>
    </row>
    <row r="226" spans="2:8" s="37" customFormat="1" ht="25.5" x14ac:dyDescent="0.25">
      <c r="B226" s="55" t="s">
        <v>376</v>
      </c>
      <c r="C226" s="21" t="s">
        <v>145</v>
      </c>
      <c r="D226" s="24" t="s">
        <v>29</v>
      </c>
      <c r="E226" s="27">
        <v>3</v>
      </c>
      <c r="F226" s="48"/>
      <c r="G226" s="42"/>
      <c r="H226" s="49">
        <f t="shared" si="6"/>
        <v>0</v>
      </c>
    </row>
    <row r="227" spans="2:8" s="37" customFormat="1" ht="25.5" x14ac:dyDescent="0.25">
      <c r="B227" s="55" t="s">
        <v>377</v>
      </c>
      <c r="C227" s="21" t="s">
        <v>146</v>
      </c>
      <c r="D227" s="24" t="s">
        <v>29</v>
      </c>
      <c r="E227" s="27">
        <v>3</v>
      </c>
      <c r="F227" s="48"/>
      <c r="G227" s="42"/>
      <c r="H227" s="49">
        <f t="shared" si="6"/>
        <v>0</v>
      </c>
    </row>
    <row r="228" spans="2:8" s="37" customFormat="1" ht="25.5" x14ac:dyDescent="0.25">
      <c r="B228" s="55" t="s">
        <v>378</v>
      </c>
      <c r="C228" s="21" t="s">
        <v>147</v>
      </c>
      <c r="D228" s="24" t="s">
        <v>29</v>
      </c>
      <c r="E228" s="27">
        <v>3</v>
      </c>
      <c r="F228" s="48"/>
      <c r="G228" s="42"/>
      <c r="H228" s="49">
        <f t="shared" si="6"/>
        <v>0</v>
      </c>
    </row>
    <row r="229" spans="2:8" s="37" customFormat="1" ht="51" x14ac:dyDescent="0.25">
      <c r="B229" s="55" t="s">
        <v>379</v>
      </c>
      <c r="C229" s="21" t="s">
        <v>148</v>
      </c>
      <c r="D229" s="24" t="s">
        <v>27</v>
      </c>
      <c r="E229" s="27">
        <v>3</v>
      </c>
      <c r="F229" s="48"/>
      <c r="G229" s="42"/>
      <c r="H229" s="49">
        <f t="shared" si="6"/>
        <v>0</v>
      </c>
    </row>
    <row r="230" spans="2:8" s="37" customFormat="1" ht="51" x14ac:dyDescent="0.25">
      <c r="B230" s="55" t="s">
        <v>380</v>
      </c>
      <c r="C230" s="21" t="s">
        <v>149</v>
      </c>
      <c r="D230" s="24" t="s">
        <v>29</v>
      </c>
      <c r="E230" s="27">
        <v>1</v>
      </c>
      <c r="F230" s="48"/>
      <c r="G230" s="42"/>
      <c r="H230" s="49">
        <f t="shared" si="6"/>
        <v>0</v>
      </c>
    </row>
    <row r="231" spans="2:8" s="37" customFormat="1" x14ac:dyDescent="0.25">
      <c r="B231" s="39" t="s">
        <v>179</v>
      </c>
      <c r="C231" s="39" t="s">
        <v>151</v>
      </c>
      <c r="D231" s="24"/>
      <c r="E231" s="27"/>
      <c r="F231" s="48"/>
      <c r="G231" s="20"/>
      <c r="H231" s="41">
        <f>SUM(H232:H234)</f>
        <v>0</v>
      </c>
    </row>
    <row r="232" spans="2:8" s="37" customFormat="1" ht="140.25" x14ac:dyDescent="0.25">
      <c r="B232" s="55" t="s">
        <v>381</v>
      </c>
      <c r="C232" s="21" t="s">
        <v>152</v>
      </c>
      <c r="D232" s="24" t="s">
        <v>27</v>
      </c>
      <c r="E232" s="27">
        <v>68</v>
      </c>
      <c r="F232" s="48"/>
      <c r="G232" s="42"/>
      <c r="H232" s="49">
        <f>E232*F232</f>
        <v>0</v>
      </c>
    </row>
    <row r="233" spans="2:8" s="37" customFormat="1" ht="127.5" x14ac:dyDescent="0.25">
      <c r="B233" s="55" t="s">
        <v>382</v>
      </c>
      <c r="C233" s="21" t="s">
        <v>153</v>
      </c>
      <c r="D233" s="24" t="s">
        <v>27</v>
      </c>
      <c r="E233" s="27">
        <v>254.8</v>
      </c>
      <c r="F233" s="48"/>
      <c r="G233" s="42"/>
      <c r="H233" s="49">
        <f>E233*F233</f>
        <v>0</v>
      </c>
    </row>
    <row r="234" spans="2:8" s="37" customFormat="1" ht="38.25" x14ac:dyDescent="0.25">
      <c r="B234" s="55" t="s">
        <v>383</v>
      </c>
      <c r="C234" s="21" t="s">
        <v>154</v>
      </c>
      <c r="D234" s="24" t="s">
        <v>27</v>
      </c>
      <c r="E234" s="27">
        <v>64.2</v>
      </c>
      <c r="F234" s="48"/>
      <c r="G234" s="42"/>
      <c r="H234" s="49">
        <f>E234*F234</f>
        <v>0</v>
      </c>
    </row>
    <row r="235" spans="2:8" s="37" customFormat="1" x14ac:dyDescent="0.25">
      <c r="B235" s="39" t="s">
        <v>183</v>
      </c>
      <c r="C235" s="39" t="s">
        <v>156</v>
      </c>
      <c r="D235" s="61"/>
      <c r="E235" s="27"/>
      <c r="F235" s="60"/>
      <c r="G235" s="20"/>
      <c r="H235" s="41">
        <f>SUM(H236:H239)</f>
        <v>0</v>
      </c>
    </row>
    <row r="236" spans="2:8" s="37" customFormat="1" ht="51" x14ac:dyDescent="0.25">
      <c r="B236" s="55" t="s">
        <v>384</v>
      </c>
      <c r="C236" s="21" t="s">
        <v>157</v>
      </c>
      <c r="D236" s="24" t="s">
        <v>27</v>
      </c>
      <c r="E236" s="27">
        <v>116.2</v>
      </c>
      <c r="F236" s="48"/>
      <c r="G236" s="42"/>
      <c r="H236" s="49">
        <f>E236*F236</f>
        <v>0</v>
      </c>
    </row>
    <row r="237" spans="2:8" s="37" customFormat="1" ht="76.5" x14ac:dyDescent="0.25">
      <c r="B237" s="55" t="s">
        <v>385</v>
      </c>
      <c r="C237" s="21" t="s">
        <v>158</v>
      </c>
      <c r="D237" s="24" t="s">
        <v>54</v>
      </c>
      <c r="E237" s="27">
        <v>556.98</v>
      </c>
      <c r="F237" s="48"/>
      <c r="G237" s="42"/>
      <c r="H237" s="49">
        <f>E237*F237</f>
        <v>0</v>
      </c>
    </row>
    <row r="238" spans="2:8" s="37" customFormat="1" ht="63.75" x14ac:dyDescent="0.25">
      <c r="B238" s="55" t="s">
        <v>386</v>
      </c>
      <c r="C238" s="21" t="s">
        <v>159</v>
      </c>
      <c r="D238" s="24" t="s">
        <v>27</v>
      </c>
      <c r="E238" s="27">
        <v>15.96</v>
      </c>
      <c r="F238" s="48"/>
      <c r="G238" s="42"/>
      <c r="H238" s="49">
        <f>E238*F238</f>
        <v>0</v>
      </c>
    </row>
    <row r="239" spans="2:8" s="37" customFormat="1" ht="51" x14ac:dyDescent="0.25">
      <c r="B239" s="55" t="s">
        <v>387</v>
      </c>
      <c r="C239" s="21" t="s">
        <v>160</v>
      </c>
      <c r="D239" s="24" t="s">
        <v>54</v>
      </c>
      <c r="E239" s="27">
        <v>421.41</v>
      </c>
      <c r="F239" s="48"/>
      <c r="G239" s="42"/>
      <c r="H239" s="49">
        <f>E239*F239</f>
        <v>0</v>
      </c>
    </row>
    <row r="240" spans="2:8" s="37" customFormat="1" x14ac:dyDescent="0.25">
      <c r="B240" s="39" t="s">
        <v>185</v>
      </c>
      <c r="C240" s="39" t="s">
        <v>37</v>
      </c>
      <c r="D240" s="24"/>
      <c r="E240" s="27"/>
      <c r="F240" s="48"/>
      <c r="G240" s="20"/>
      <c r="H240" s="41">
        <f>SUM(H241)</f>
        <v>0</v>
      </c>
    </row>
    <row r="241" spans="2:9" s="37" customFormat="1" ht="25.5" x14ac:dyDescent="0.25">
      <c r="B241" s="55" t="s">
        <v>388</v>
      </c>
      <c r="C241" s="21" t="s">
        <v>161</v>
      </c>
      <c r="D241" s="24" t="s">
        <v>27</v>
      </c>
      <c r="E241" s="27">
        <v>254.8</v>
      </c>
      <c r="F241" s="48"/>
      <c r="G241" s="42"/>
      <c r="H241" s="49">
        <f>E241*F241</f>
        <v>0</v>
      </c>
    </row>
    <row r="242" spans="2:9" s="2" customFormat="1" x14ac:dyDescent="0.25">
      <c r="B242" s="26"/>
      <c r="C242" s="21"/>
      <c r="D242" s="25"/>
      <c r="E242" s="23"/>
      <c r="F242" s="50"/>
      <c r="G242" s="22"/>
      <c r="H242" s="48"/>
    </row>
    <row r="243" spans="2:9" s="2" customFormat="1" x14ac:dyDescent="0.25">
      <c r="B243" s="28"/>
      <c r="C243" s="29" t="s">
        <v>25</v>
      </c>
      <c r="D243" s="28"/>
      <c r="E243" s="30"/>
      <c r="F243" s="28"/>
      <c r="G243" s="28"/>
      <c r="H243" s="28"/>
    </row>
    <row r="244" spans="2:9" s="2" customFormat="1" x14ac:dyDescent="0.25">
      <c r="B244" s="43"/>
      <c r="E244" s="31"/>
    </row>
    <row r="245" spans="2:9" s="2" customFormat="1" x14ac:dyDescent="0.25">
      <c r="B245" s="32"/>
      <c r="C245" s="32"/>
      <c r="D245" s="32"/>
      <c r="E245" s="32"/>
      <c r="F245" s="32"/>
      <c r="G245" s="32"/>
      <c r="H245" s="40"/>
      <c r="I245" s="37"/>
    </row>
    <row r="246" spans="2:9" s="2" customFormat="1" ht="25.5" x14ac:dyDescent="0.25">
      <c r="B246" s="32" t="s">
        <v>22</v>
      </c>
      <c r="C246" s="32" t="str">
        <f t="shared" ref="C246:C258" si="7">VLOOKUP(B246,$B$18:$H$124,2,0)</f>
        <v>REHABILITACIÓN DEL CENTRO DE SALUD SAN JOSÉ DE GRACIA, CLUES JCSSA005572 EN EL MUNICIPIO DE TEOCUITATLÁN DE CORONA, JALISCO</v>
      </c>
      <c r="D246" s="32"/>
      <c r="E246" s="32"/>
      <c r="F246" s="32"/>
      <c r="G246" s="32"/>
      <c r="H246" s="64">
        <f t="shared" ref="H246:H258" si="8">VLOOKUP(B246,$B$18:$H$124,7,0)</f>
        <v>0</v>
      </c>
      <c r="I246" s="37"/>
    </row>
    <row r="247" spans="2:9" s="2" customFormat="1" ht="12.75" customHeight="1" x14ac:dyDescent="0.25">
      <c r="B247" s="34" t="s">
        <v>30</v>
      </c>
      <c r="C247" s="34" t="str">
        <f t="shared" si="7"/>
        <v>DESMANTELAMIENTO Y DEMOLICIONES</v>
      </c>
      <c r="D247" s="35"/>
      <c r="E247" s="38"/>
      <c r="F247" s="51"/>
      <c r="G247" s="36"/>
      <c r="H247" s="40">
        <f t="shared" si="8"/>
        <v>0</v>
      </c>
      <c r="I247" s="37"/>
    </row>
    <row r="248" spans="2:9" s="2" customFormat="1" ht="12.75" customHeight="1" x14ac:dyDescent="0.25">
      <c r="B248" s="34" t="s">
        <v>31</v>
      </c>
      <c r="C248" s="34" t="str">
        <f t="shared" si="7"/>
        <v>ALBAÑILERIAS</v>
      </c>
      <c r="D248" s="35"/>
      <c r="E248" s="38"/>
      <c r="F248" s="51"/>
      <c r="G248" s="36"/>
      <c r="H248" s="40">
        <f t="shared" si="8"/>
        <v>0</v>
      </c>
      <c r="I248" s="37"/>
    </row>
    <row r="249" spans="2:9" s="2" customFormat="1" ht="12.75" customHeight="1" x14ac:dyDescent="0.25">
      <c r="B249" s="34" t="s">
        <v>32</v>
      </c>
      <c r="C249" s="34" t="str">
        <f t="shared" si="7"/>
        <v>PUERTA Y VENTANA</v>
      </c>
      <c r="D249" s="35"/>
      <c r="E249" s="38"/>
      <c r="F249" s="51"/>
      <c r="G249" s="36"/>
      <c r="H249" s="40">
        <f t="shared" si="8"/>
        <v>0</v>
      </c>
      <c r="I249" s="37"/>
    </row>
    <row r="250" spans="2:9" s="2" customFormat="1" ht="12.75" customHeight="1" x14ac:dyDescent="0.25">
      <c r="B250" s="34" t="s">
        <v>33</v>
      </c>
      <c r="C250" s="34" t="str">
        <f t="shared" si="7"/>
        <v>PINTURA</v>
      </c>
      <c r="D250" s="35"/>
      <c r="E250" s="38"/>
      <c r="F250" s="51"/>
      <c r="G250" s="36"/>
      <c r="H250" s="40">
        <f t="shared" si="8"/>
        <v>0</v>
      </c>
      <c r="I250" s="37"/>
    </row>
    <row r="251" spans="2:9" s="2" customFormat="1" ht="12.75" customHeight="1" x14ac:dyDescent="0.25">
      <c r="B251" s="34" t="s">
        <v>103</v>
      </c>
      <c r="C251" s="34" t="str">
        <f t="shared" si="7"/>
        <v>PISOS</v>
      </c>
      <c r="D251" s="35"/>
      <c r="E251" s="38"/>
      <c r="F251" s="51"/>
      <c r="G251" s="36"/>
      <c r="H251" s="40">
        <f t="shared" si="8"/>
        <v>0</v>
      </c>
      <c r="I251" s="37"/>
    </row>
    <row r="252" spans="2:9" s="59" customFormat="1" ht="12.75" customHeight="1" x14ac:dyDescent="0.25">
      <c r="B252" s="63" t="s">
        <v>105</v>
      </c>
      <c r="C252" s="34" t="str">
        <f t="shared" si="7"/>
        <v>INSTALACION ELECTRICA</v>
      </c>
      <c r="D252" s="35"/>
      <c r="E252" s="38"/>
      <c r="F252" s="51"/>
      <c r="G252" s="36"/>
      <c r="H252" s="40">
        <f t="shared" si="8"/>
        <v>0</v>
      </c>
      <c r="I252" s="37"/>
    </row>
    <row r="253" spans="2:9" s="2" customFormat="1" ht="12.75" customHeight="1" x14ac:dyDescent="0.25">
      <c r="B253" s="34" t="s">
        <v>109</v>
      </c>
      <c r="C253" s="34" t="str">
        <f t="shared" si="7"/>
        <v>INSTALACION HIDROSANITARIA</v>
      </c>
      <c r="D253" s="35"/>
      <c r="E253" s="38"/>
      <c r="F253" s="51"/>
      <c r="G253" s="36"/>
      <c r="H253" s="40">
        <f t="shared" si="8"/>
        <v>0</v>
      </c>
      <c r="I253" s="37"/>
    </row>
    <row r="254" spans="2:9" s="2" customFormat="1" ht="12.75" customHeight="1" x14ac:dyDescent="0.25">
      <c r="B254" s="34" t="s">
        <v>117</v>
      </c>
      <c r="C254" s="34" t="str">
        <f t="shared" si="7"/>
        <v>SUMINISTRO Y COLOCACION DE PISO</v>
      </c>
      <c r="D254" s="35"/>
      <c r="E254" s="38"/>
      <c r="F254" s="51"/>
      <c r="G254" s="36"/>
      <c r="H254" s="40">
        <f t="shared" si="8"/>
        <v>0</v>
      </c>
      <c r="I254" s="37"/>
    </row>
    <row r="255" spans="2:9" s="2" customFormat="1" ht="12.75" customHeight="1" x14ac:dyDescent="0.25">
      <c r="B255" s="34" t="s">
        <v>131</v>
      </c>
      <c r="C255" s="34" t="str">
        <f t="shared" si="7"/>
        <v>MUEBLES DE BAÑO, ACCESORIOS Y EQUIPO</v>
      </c>
      <c r="D255" s="35"/>
      <c r="E255" s="38"/>
      <c r="F255" s="51"/>
      <c r="G255" s="36"/>
      <c r="H255" s="40">
        <f t="shared" si="8"/>
        <v>0</v>
      </c>
      <c r="I255" s="37"/>
    </row>
    <row r="256" spans="2:9" s="2" customFormat="1" ht="12.75" customHeight="1" x14ac:dyDescent="0.25">
      <c r="B256" s="34" t="s">
        <v>134</v>
      </c>
      <c r="C256" s="34" t="str">
        <f t="shared" si="7"/>
        <v>IMPERMEABILIZANTE</v>
      </c>
      <c r="D256" s="35"/>
      <c r="E256" s="38"/>
      <c r="F256" s="51"/>
      <c r="G256" s="36"/>
      <c r="H256" s="40">
        <f t="shared" si="8"/>
        <v>0</v>
      </c>
      <c r="I256" s="37"/>
    </row>
    <row r="257" spans="2:9" s="2" customFormat="1" ht="12.75" customHeight="1" x14ac:dyDescent="0.25">
      <c r="B257" s="34" t="s">
        <v>150</v>
      </c>
      <c r="C257" s="34" t="str">
        <f t="shared" si="7"/>
        <v>HERRERIA Y ALUMINIO</v>
      </c>
      <c r="D257" s="35"/>
      <c r="E257" s="38"/>
      <c r="F257" s="51"/>
      <c r="G257" s="36"/>
      <c r="H257" s="40">
        <f t="shared" si="8"/>
        <v>0</v>
      </c>
      <c r="I257" s="37"/>
    </row>
    <row r="258" spans="2:9" s="2" customFormat="1" ht="12.75" customHeight="1" x14ac:dyDescent="0.25">
      <c r="B258" s="34" t="s">
        <v>155</v>
      </c>
      <c r="C258" s="34" t="str">
        <f t="shared" si="7"/>
        <v>LIMPIEZA</v>
      </c>
      <c r="D258" s="35"/>
      <c r="E258" s="38"/>
      <c r="F258" s="51"/>
      <c r="G258" s="36"/>
      <c r="H258" s="40">
        <f t="shared" si="8"/>
        <v>0</v>
      </c>
      <c r="I258" s="37"/>
    </row>
    <row r="259" spans="2:9" s="59" customFormat="1" ht="39.75" customHeight="1" x14ac:dyDescent="0.25">
      <c r="B259" s="32" t="s">
        <v>23</v>
      </c>
      <c r="C259" s="32" t="str">
        <f>VLOOKUP(B259,$B$18:$H$242,2,0)</f>
        <v>REHABILITACIÓN DEL CENTRO DE SALUD RURAL DE CITALA, CLUES JCSSA005560 EN EL MUNICIPIO DE TEOCUITATLÁN DE CORONA, JALISCO.</v>
      </c>
      <c r="D259" s="32"/>
      <c r="E259" s="32"/>
      <c r="F259" s="32"/>
      <c r="G259" s="32"/>
      <c r="H259" s="64">
        <f>VLOOKUP(B259,$B$18:$H$242,7,0)</f>
        <v>0</v>
      </c>
      <c r="I259" s="37"/>
    </row>
    <row r="260" spans="2:9" s="2" customFormat="1" ht="12.75" customHeight="1" x14ac:dyDescent="0.25">
      <c r="B260" s="34" t="s">
        <v>34</v>
      </c>
      <c r="C260" s="34" t="str">
        <f>VLOOKUP(B260,$B$18:$H$242,2,0)</f>
        <v>DESMANTELAMIENTO Y DEMOLICIONES</v>
      </c>
      <c r="D260" s="35"/>
      <c r="E260" s="38"/>
      <c r="F260" s="51"/>
      <c r="G260" s="36"/>
      <c r="H260" s="40">
        <f>VLOOKUP(B260,$B$18:$H$242,7,0)</f>
        <v>0</v>
      </c>
      <c r="I260" s="37"/>
    </row>
    <row r="261" spans="2:9" s="59" customFormat="1" ht="12.75" customHeight="1" x14ac:dyDescent="0.25">
      <c r="B261" s="34" t="s">
        <v>35</v>
      </c>
      <c r="C261" s="34" t="str">
        <f t="shared" ref="C261:C262" si="9">VLOOKUP(B261,$B$18:$H$242,2,0)</f>
        <v>PRELIMINARES</v>
      </c>
      <c r="D261" s="35"/>
      <c r="E261" s="38"/>
      <c r="F261" s="51"/>
      <c r="G261" s="36"/>
      <c r="H261" s="40">
        <f t="shared" ref="H261:H262" si="10">VLOOKUP(B261,$B$18:$H$242,7,0)</f>
        <v>0</v>
      </c>
      <c r="I261" s="37"/>
    </row>
    <row r="262" spans="2:9" s="59" customFormat="1" ht="12.75" customHeight="1" x14ac:dyDescent="0.25">
      <c r="B262" s="34" t="s">
        <v>36</v>
      </c>
      <c r="C262" s="34" t="str">
        <f t="shared" si="9"/>
        <v>ALBAÑILERIAS</v>
      </c>
      <c r="D262" s="35"/>
      <c r="E262" s="38"/>
      <c r="F262" s="51"/>
      <c r="G262" s="36"/>
      <c r="H262" s="40">
        <f t="shared" si="10"/>
        <v>0</v>
      </c>
      <c r="I262" s="37"/>
    </row>
    <row r="263" spans="2:9" s="2" customFormat="1" ht="12.75" customHeight="1" x14ac:dyDescent="0.25">
      <c r="B263" s="34" t="s">
        <v>167</v>
      </c>
      <c r="C263" s="34" t="str">
        <f t="shared" ref="C263:C272" si="11">VLOOKUP(B263,$B$18:$H$242,2,0)</f>
        <v>PUERTA Y VENTANA</v>
      </c>
      <c r="D263" s="35"/>
      <c r="E263" s="38"/>
      <c r="F263" s="51"/>
      <c r="G263" s="36"/>
      <c r="H263" s="40">
        <f t="shared" ref="H263:H272" si="12">VLOOKUP(B263,$B$18:$H$242,7,0)</f>
        <v>0</v>
      </c>
      <c r="I263" s="37"/>
    </row>
    <row r="264" spans="2:9" s="2" customFormat="1" ht="12.75" customHeight="1" x14ac:dyDescent="0.25">
      <c r="B264" s="34" t="s">
        <v>169</v>
      </c>
      <c r="C264" s="34" t="str">
        <f t="shared" si="11"/>
        <v>PINTURA</v>
      </c>
      <c r="D264" s="35"/>
      <c r="E264" s="38"/>
      <c r="F264" s="51"/>
      <c r="G264" s="36"/>
      <c r="H264" s="40">
        <f t="shared" si="12"/>
        <v>0</v>
      </c>
      <c r="I264" s="37"/>
    </row>
    <row r="265" spans="2:9" s="2" customFormat="1" ht="12.75" customHeight="1" x14ac:dyDescent="0.25">
      <c r="B265" s="34" t="s">
        <v>170</v>
      </c>
      <c r="C265" s="34" t="str">
        <f t="shared" si="11"/>
        <v>PISOS</v>
      </c>
      <c r="D265" s="35"/>
      <c r="E265" s="38"/>
      <c r="F265" s="51"/>
      <c r="G265" s="36"/>
      <c r="H265" s="40">
        <f t="shared" si="12"/>
        <v>0</v>
      </c>
      <c r="I265" s="37"/>
    </row>
    <row r="266" spans="2:9" s="2" customFormat="1" ht="12.75" customHeight="1" x14ac:dyDescent="0.25">
      <c r="B266" s="34" t="s">
        <v>171</v>
      </c>
      <c r="C266" s="34" t="str">
        <f t="shared" si="11"/>
        <v>INSTALACION ELECTRICA</v>
      </c>
      <c r="D266" s="35"/>
      <c r="E266" s="38"/>
      <c r="F266" s="51"/>
      <c r="G266" s="36"/>
      <c r="H266" s="40">
        <f t="shared" si="12"/>
        <v>0</v>
      </c>
      <c r="I266" s="37"/>
    </row>
    <row r="267" spans="2:9" s="2" customFormat="1" ht="12.75" customHeight="1" x14ac:dyDescent="0.25">
      <c r="B267" s="34" t="s">
        <v>176</v>
      </c>
      <c r="C267" s="34" t="str">
        <f t="shared" si="11"/>
        <v>INSTALACION HIDROSANITARIA</v>
      </c>
      <c r="D267" s="35"/>
      <c r="E267" s="38"/>
      <c r="F267" s="51"/>
      <c r="G267" s="36"/>
      <c r="H267" s="40">
        <f t="shared" si="12"/>
        <v>0</v>
      </c>
      <c r="I267" s="37"/>
    </row>
    <row r="268" spans="2:9" s="2" customFormat="1" ht="12.75" customHeight="1" x14ac:dyDescent="0.25">
      <c r="B268" s="34" t="s">
        <v>177</v>
      </c>
      <c r="C268" s="34" t="str">
        <f t="shared" si="11"/>
        <v>SUMINISTRO Y COLOCACION DE PISO</v>
      </c>
      <c r="D268" s="35"/>
      <c r="E268" s="38"/>
      <c r="F268" s="51"/>
      <c r="G268" s="36"/>
      <c r="H268" s="40">
        <f t="shared" si="12"/>
        <v>0</v>
      </c>
      <c r="I268" s="37"/>
    </row>
    <row r="269" spans="2:9" s="2" customFormat="1" ht="12.75" customHeight="1" x14ac:dyDescent="0.25">
      <c r="B269" s="34" t="s">
        <v>178</v>
      </c>
      <c r="C269" s="34" t="str">
        <f t="shared" si="11"/>
        <v>MUEBLES DE BAÑO, ACCESORIOS Y EQUIPO</v>
      </c>
      <c r="D269" s="35"/>
      <c r="E269" s="38"/>
      <c r="F269" s="51"/>
      <c r="G269" s="36"/>
      <c r="H269" s="40">
        <f t="shared" si="12"/>
        <v>0</v>
      </c>
      <c r="I269" s="37"/>
    </row>
    <row r="270" spans="2:9" s="2" customFormat="1" ht="12.75" customHeight="1" x14ac:dyDescent="0.25">
      <c r="B270" s="34" t="s">
        <v>179</v>
      </c>
      <c r="C270" s="34" t="str">
        <f t="shared" si="11"/>
        <v>IMPERMEABILIZANTE</v>
      </c>
      <c r="D270" s="35"/>
      <c r="E270" s="38"/>
      <c r="F270" s="51"/>
      <c r="G270" s="36"/>
      <c r="H270" s="40">
        <f t="shared" si="12"/>
        <v>0</v>
      </c>
      <c r="I270" s="37"/>
    </row>
    <row r="271" spans="2:9" s="2" customFormat="1" ht="12.75" customHeight="1" x14ac:dyDescent="0.25">
      <c r="B271" s="34" t="s">
        <v>183</v>
      </c>
      <c r="C271" s="34" t="str">
        <f t="shared" si="11"/>
        <v>HERRERIA Y ALUMINIO</v>
      </c>
      <c r="D271" s="35"/>
      <c r="E271" s="38"/>
      <c r="F271" s="51"/>
      <c r="G271" s="36"/>
      <c r="H271" s="40">
        <f t="shared" si="12"/>
        <v>0</v>
      </c>
      <c r="I271" s="37"/>
    </row>
    <row r="272" spans="2:9" s="59" customFormat="1" ht="12.75" customHeight="1" x14ac:dyDescent="0.25">
      <c r="B272" s="34" t="s">
        <v>185</v>
      </c>
      <c r="C272" s="34" t="str">
        <f t="shared" si="11"/>
        <v>LIMPIEZA</v>
      </c>
      <c r="D272" s="35"/>
      <c r="E272" s="38"/>
      <c r="F272" s="51"/>
      <c r="G272" s="36"/>
      <c r="H272" s="40">
        <f t="shared" si="12"/>
        <v>0</v>
      </c>
      <c r="I272" s="37"/>
    </row>
    <row r="273" spans="2:8" s="2" customFormat="1" x14ac:dyDescent="0.25">
      <c r="B273" s="33"/>
      <c r="C273" s="34"/>
      <c r="D273" s="35"/>
      <c r="E273" s="38"/>
      <c r="F273" s="51"/>
      <c r="G273" s="36"/>
      <c r="H273" s="40"/>
    </row>
    <row r="274" spans="2:8" s="54" customFormat="1" x14ac:dyDescent="0.25">
      <c r="B274" s="65" t="s">
        <v>14</v>
      </c>
      <c r="C274" s="65"/>
      <c r="D274" s="65"/>
      <c r="E274" s="65"/>
      <c r="F274" s="65"/>
      <c r="G274" s="52" t="s">
        <v>15</v>
      </c>
      <c r="H274" s="53">
        <f>SUM(H247:H258,H260:H272)</f>
        <v>0</v>
      </c>
    </row>
    <row r="275" spans="2:8" s="54" customFormat="1" x14ac:dyDescent="0.25">
      <c r="B275" s="56"/>
      <c r="C275" s="57"/>
      <c r="D275" s="57"/>
      <c r="E275" s="57"/>
      <c r="F275" s="57"/>
      <c r="G275" s="52" t="s">
        <v>16</v>
      </c>
      <c r="H275" s="53">
        <f>+ROUND(H274*0.16,2)</f>
        <v>0</v>
      </c>
    </row>
    <row r="276" spans="2:8" s="54" customFormat="1" x14ac:dyDescent="0.25">
      <c r="B276" s="57"/>
      <c r="C276" s="57"/>
      <c r="D276" s="57"/>
      <c r="E276" s="57"/>
      <c r="F276" s="57"/>
      <c r="G276" s="52" t="s">
        <v>17</v>
      </c>
      <c r="H276" s="53">
        <f>+H274+H275</f>
        <v>0</v>
      </c>
    </row>
    <row r="277" spans="2:8" s="2" customFormat="1" x14ac:dyDescent="0.25">
      <c r="B277" s="57"/>
    </row>
    <row r="278" spans="2:8" s="2" customFormat="1" x14ac:dyDescent="0.25"/>
    <row r="279" spans="2:8" s="2" customFormat="1" x14ac:dyDescent="0.25">
      <c r="H279" s="7"/>
    </row>
    <row r="280" spans="2:8" s="2" customFormat="1" x14ac:dyDescent="0.25">
      <c r="H280" s="7"/>
    </row>
    <row r="281" spans="2:8" s="2" customFormat="1" x14ac:dyDescent="0.25"/>
    <row r="282" spans="2:8" s="2" customFormat="1" x14ac:dyDescent="0.25"/>
    <row r="283" spans="2:8" s="2" customFormat="1" x14ac:dyDescent="0.25"/>
    <row r="284" spans="2:8" s="2" customFormat="1" x14ac:dyDescent="0.25">
      <c r="H284" s="6"/>
    </row>
    <row r="285" spans="2:8" s="2" customFormat="1" x14ac:dyDescent="0.25"/>
    <row r="286" spans="2:8" s="2" customFormat="1" x14ac:dyDescent="0.25"/>
    <row r="287" spans="2:8" s="2" customFormat="1" x14ac:dyDescent="0.25"/>
    <row r="288" spans="2:8" s="2" customFormat="1" x14ac:dyDescent="0.25"/>
    <row r="289" spans="2:2" s="2" customFormat="1" x14ac:dyDescent="0.25"/>
    <row r="290" spans="2:2" s="2" customFormat="1" x14ac:dyDescent="0.25"/>
    <row r="291" spans="2:2" s="2" customFormat="1" x14ac:dyDescent="0.25"/>
    <row r="292" spans="2:2" s="2" customFormat="1" x14ac:dyDescent="0.25"/>
    <row r="293" spans="2:2" s="2" customFormat="1" x14ac:dyDescent="0.25"/>
    <row r="294" spans="2:2" s="2" customFormat="1" x14ac:dyDescent="0.25"/>
    <row r="295" spans="2:2" s="2" customFormat="1" x14ac:dyDescent="0.25"/>
    <row r="296" spans="2:2" s="2" customFormat="1" x14ac:dyDescent="0.25"/>
    <row r="297" spans="2:2" s="2" customFormat="1" x14ac:dyDescent="0.25"/>
    <row r="298" spans="2:2" x14ac:dyDescent="0.25">
      <c r="B298" s="2"/>
    </row>
  </sheetData>
  <mergeCells count="15">
    <mergeCell ref="B274:F274"/>
    <mergeCell ref="C12:C13"/>
    <mergeCell ref="D12:G13"/>
    <mergeCell ref="H12:H13"/>
    <mergeCell ref="B15:H15"/>
    <mergeCell ref="B2:B13"/>
    <mergeCell ref="D2:G2"/>
    <mergeCell ref="D3:G6"/>
    <mergeCell ref="C4:C5"/>
    <mergeCell ref="D7:F7"/>
    <mergeCell ref="C8:C10"/>
    <mergeCell ref="D8:F8"/>
    <mergeCell ref="E9:F9"/>
    <mergeCell ref="D10:F10"/>
    <mergeCell ref="D11:G11"/>
  </mergeCells>
  <printOptions horizontalCentered="1"/>
  <pageMargins left="0.19685039370078741" right="0.19685039370078741" top="0.19685039370078741" bottom="0.39370078740157483" header="0.27559055118110237" footer="0.19685039370078741"/>
  <pageSetup scale="72" orientation="landscape" horizontalDpi="300" verticalDpi="300" r:id="rId1"/>
  <headerFooter>
    <oddFooter>&amp;C&amp;8Página &amp;P de &amp;N</oddFooter>
  </headerFooter>
  <rowBreaks count="1" manualBreakCount="1">
    <brk id="241" min="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CATÁLOGO</vt:lpstr>
      <vt:lpstr>CATÁLOGO!Área_de_impresión</vt:lpstr>
      <vt:lpstr>CATÁLOGO!Títulos_a_imprimir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Diaz</dc:creator>
  <cp:lastModifiedBy>Tomas</cp:lastModifiedBy>
  <cp:lastPrinted>2019-07-09T17:03:00Z</cp:lastPrinted>
  <dcterms:created xsi:type="dcterms:W3CDTF">2018-12-17T16:20:56Z</dcterms:created>
  <dcterms:modified xsi:type="dcterms:W3CDTF">2019-07-09T17:04:50Z</dcterms:modified>
</cp:coreProperties>
</file>