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Documents\OBRAS\OBRAS 2019\SIOP\Direccion de presupuestos de Obra publica\Presupuestos\54.- REhabilitaciones de puentes Ocotlan\1.- revision\"/>
    </mc:Choice>
  </mc:AlternateContent>
  <bookViews>
    <workbookView xWindow="0" yWindow="0" windowWidth="28800" windowHeight="10530"/>
  </bookViews>
  <sheets>
    <sheet name="CATALOGO" sheetId="2" r:id="rId1"/>
  </sheets>
  <definedNames>
    <definedName name="_xlnm._FilterDatabase" localSheetId="0" hidden="1">CATALOGO!$A$16:$H$92</definedName>
    <definedName name="area" localSheetId="0">#REF!</definedName>
    <definedName name="area">#REF!</definedName>
    <definedName name="_xlnm.Print_Area" localSheetId="0">CATALOGO!$B$1:$H$117</definedName>
    <definedName name="cargo" localSheetId="0">#REF!</definedName>
    <definedName name="cargo">#REF!</definedName>
    <definedName name="cargocontacto" localSheetId="0">#REF!</definedName>
    <definedName name="cargocontacto">#REF!</definedName>
    <definedName name="cargoresponsabledelaobra" localSheetId="0">#REF!</definedName>
    <definedName name="cargoresponsabledelaobra">#REF!</definedName>
    <definedName name="cargovendedor" localSheetId="0">#REF!</definedName>
    <definedName name="cargovendedor">#REF!</definedName>
    <definedName name="ciudad" localSheetId="0">#REF!</definedName>
    <definedName name="ciudad">#REF!</definedName>
    <definedName name="ciudadcliente" localSheetId="0">#REF!</definedName>
    <definedName name="ciudadcliente">#REF!</definedName>
    <definedName name="ciudaddelaobra" localSheetId="0">#REF!</definedName>
    <definedName name="ciudaddelaobra">#REF!</definedName>
    <definedName name="cmic" localSheetId="0">#REF!</definedName>
    <definedName name="cmic">#REF!</definedName>
    <definedName name="codigodelaobra" localSheetId="0">#REF!</definedName>
    <definedName name="codigodelaobra">#REF!</definedName>
    <definedName name="codigopostalcliente" localSheetId="0">#REF!</definedName>
    <definedName name="codigopostalcliente">#REF!</definedName>
    <definedName name="codigopostaldelaobra" localSheetId="0">#REF!</definedName>
    <definedName name="codigopostaldelaobra">#REF!</definedName>
    <definedName name="codigovendedor" localSheetId="0">#REF!</definedName>
    <definedName name="codigovendedor">#REF!</definedName>
    <definedName name="colonia" localSheetId="0">#REF!</definedName>
    <definedName name="colonia">#REF!</definedName>
    <definedName name="coloniacliente" localSheetId="0">#REF!</definedName>
    <definedName name="coloniacliente">#REF!</definedName>
    <definedName name="coloniadelaobra" localSheetId="0">#REF!</definedName>
    <definedName name="coloniadelaobra">#REF!</definedName>
    <definedName name="contactocliente" localSheetId="0">#REF!</definedName>
    <definedName name="contactocliente">#REF!</definedName>
    <definedName name="decimalesredondeo" localSheetId="0">#REF!</definedName>
    <definedName name="decimalesredondeo">#REF!</definedName>
    <definedName name="departamento" localSheetId="0">#REF!</definedName>
    <definedName name="departamento">#REF!</definedName>
    <definedName name="direccioncliente" localSheetId="0">#REF!</definedName>
    <definedName name="direccioncliente">#REF!</definedName>
    <definedName name="direcciondeconcurso" localSheetId="0">#REF!</definedName>
    <definedName name="direcciondeconcurso">#REF!</definedName>
    <definedName name="direcciondelaobra" localSheetId="0">#REF!</definedName>
    <definedName name="direcciondelaobra">#REF!</definedName>
    <definedName name="domicilio" localSheetId="0">#REF!</definedName>
    <definedName name="domicilio">#REF!</definedName>
    <definedName name="email" localSheetId="0">#REF!</definedName>
    <definedName name="email">#REF!</definedName>
    <definedName name="emailcliente" localSheetId="0">#REF!</definedName>
    <definedName name="emailcliente">#REF!</definedName>
    <definedName name="emaildelaobra" localSheetId="0">#REF!</definedName>
    <definedName name="emaildelaobra">#REF!</definedName>
    <definedName name="estado" localSheetId="0">#REF!</definedName>
    <definedName name="estado">#REF!</definedName>
    <definedName name="estadodelaobra" localSheetId="0">#REF!</definedName>
    <definedName name="estadodelaobra">#REF!</definedName>
    <definedName name="fechaconvocatoria" localSheetId="0">#REF!</definedName>
    <definedName name="fechaconvocatoria">#REF!</definedName>
    <definedName name="fechadeconcurso" localSheetId="0">#REF!</definedName>
    <definedName name="fechadeconcurso">#REF!</definedName>
    <definedName name="fechainicio" localSheetId="0">#REF!</definedName>
    <definedName name="fechainicio">#REF!</definedName>
    <definedName name="fechaterminacion" localSheetId="0">#REF!</definedName>
    <definedName name="fechaterminacion">#REF!</definedName>
    <definedName name="imss" localSheetId="0">#REF!</definedName>
    <definedName name="imss">#REF!</definedName>
    <definedName name="infonavit" localSheetId="0">#REF!</definedName>
    <definedName name="infonavit">#REF!</definedName>
    <definedName name="mailcontacto" localSheetId="0">#REF!</definedName>
    <definedName name="mailcontacto">#REF!</definedName>
    <definedName name="mailvendedor" localSheetId="0">#REF!</definedName>
    <definedName name="mailvendedor">#REF!</definedName>
    <definedName name="nombrecliente" localSheetId="0">#REF!</definedName>
    <definedName name="nombrecliente">#REF!</definedName>
    <definedName name="nombredelaobra" localSheetId="0">#REF!</definedName>
    <definedName name="nombredelaobra">#REF!</definedName>
    <definedName name="nombrevendedor" localSheetId="0">#REF!</definedName>
    <definedName name="nombrevendedor">#REF!</definedName>
    <definedName name="numconvocatoria" localSheetId="0">#REF!</definedName>
    <definedName name="numconvocatoria">#REF!</definedName>
    <definedName name="numerodeconcurso" localSheetId="0">#REF!</definedName>
    <definedName name="numerodeconcurso">#REF!</definedName>
    <definedName name="plazocalculado" localSheetId="0">#REF!</definedName>
    <definedName name="plazocalculado">#REF!</definedName>
    <definedName name="plazoreal" localSheetId="0">#REF!</definedName>
    <definedName name="plazoreal">#REF!</definedName>
    <definedName name="porcentajeivapresupuesto" localSheetId="0">#REF!</definedName>
    <definedName name="porcentajeivapresupuesto">#REF!</definedName>
    <definedName name="primeramoneda" localSheetId="0">#REF!</definedName>
    <definedName name="primeramoneda">#REF!</definedName>
    <definedName name="razonsocial" localSheetId="0">#REF!</definedName>
    <definedName name="razonsocial">#REF!</definedName>
    <definedName name="remateprimeramoneda" localSheetId="0">#REF!</definedName>
    <definedName name="remateprimeramoneda">#REF!</definedName>
    <definedName name="rematesegundamoneda" localSheetId="0">#REF!</definedName>
    <definedName name="rematesegundamoneda">#REF!</definedName>
    <definedName name="responsable" localSheetId="0">#REF!</definedName>
    <definedName name="responsable">#REF!</definedName>
    <definedName name="responsabledelaobra" localSheetId="0">#REF!</definedName>
    <definedName name="responsabledelaobra">#REF!</definedName>
    <definedName name="rfc" localSheetId="0">#REF!</definedName>
    <definedName name="rfc">#REF!</definedName>
    <definedName name="segundamoneda" localSheetId="0">#REF!</definedName>
    <definedName name="segundamoneda">#REF!</definedName>
    <definedName name="telefono" localSheetId="0">#REF!</definedName>
    <definedName name="telefono">#REF!</definedName>
    <definedName name="telefonocliente" localSheetId="0">#REF!</definedName>
    <definedName name="telefonocliente">#REF!</definedName>
    <definedName name="telefonocontacto" localSheetId="0">#REF!</definedName>
    <definedName name="telefonocontacto">#REF!</definedName>
    <definedName name="telefonodelaobra" localSheetId="0">#REF!</definedName>
    <definedName name="telefonodelaobra">#REF!</definedName>
    <definedName name="telefonovendedor" localSheetId="0">#REF!</definedName>
    <definedName name="telefonovendedor">#REF!</definedName>
    <definedName name="tipodelicitacion" localSheetId="0">#REF!</definedName>
    <definedName name="tipodelicitacion">#REF!</definedName>
    <definedName name="_xlnm.Print_Titles" localSheetId="0">CATALOGO!$1:$16</definedName>
    <definedName name="totalpresupuestoprimeramoneda" localSheetId="0">#REF!</definedName>
    <definedName name="totalpresupuestoprimeramoneda">#REF!</definedName>
    <definedName name="totalpresupuestosegundamoneda" localSheetId="0">#REF!</definedName>
    <definedName name="totalpresupuestosegundamoneda">#REF!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7" i="2" l="1"/>
  <c r="C96" i="2" l="1"/>
  <c r="C113" i="2"/>
  <c r="C112" i="2"/>
  <c r="C111" i="2"/>
  <c r="C110" i="2"/>
  <c r="C109" i="2"/>
  <c r="C108" i="2"/>
  <c r="C107" i="2"/>
  <c r="C106" i="2"/>
  <c r="C105" i="2"/>
  <c r="C104" i="2"/>
  <c r="C103" i="2"/>
  <c r="C102" i="2"/>
  <c r="C101" i="2"/>
  <c r="C100" i="2"/>
  <c r="C99" i="2"/>
  <c r="C98" i="2"/>
  <c r="C97" i="2"/>
  <c r="H40" i="2" l="1"/>
  <c r="H87" i="2"/>
  <c r="H88" i="2"/>
  <c r="H90" i="2"/>
  <c r="H91" i="2"/>
  <c r="H92" i="2"/>
  <c r="H86" i="2"/>
  <c r="H80" i="2"/>
  <c r="H81" i="2"/>
  <c r="H82" i="2"/>
  <c r="H83" i="2"/>
  <c r="H84" i="2"/>
  <c r="H79" i="2"/>
  <c r="H76" i="2"/>
  <c r="H77" i="2"/>
  <c r="H75" i="2"/>
  <c r="H67" i="2"/>
  <c r="H68" i="2"/>
  <c r="H70" i="2"/>
  <c r="H71" i="2"/>
  <c r="H72" i="2"/>
  <c r="H66" i="2"/>
  <c r="H60" i="2"/>
  <c r="H61" i="2"/>
  <c r="H62" i="2"/>
  <c r="H63" i="2"/>
  <c r="H64" i="2"/>
  <c r="H59" i="2"/>
  <c r="H56" i="2"/>
  <c r="H57" i="2"/>
  <c r="H55" i="2"/>
  <c r="H47" i="2"/>
  <c r="H48" i="2"/>
  <c r="H50" i="2"/>
  <c r="H51" i="2"/>
  <c r="H52" i="2"/>
  <c r="H46" i="2"/>
  <c r="H26" i="2"/>
  <c r="H27" i="2"/>
  <c r="H28" i="2"/>
  <c r="H29" i="2"/>
  <c r="H30" i="2"/>
  <c r="H31" i="2"/>
  <c r="H32" i="2"/>
  <c r="H33" i="2"/>
  <c r="H34" i="2"/>
  <c r="H35" i="2"/>
  <c r="H38" i="2"/>
  <c r="H41" i="2"/>
  <c r="H42" i="2"/>
  <c r="H43" i="2"/>
  <c r="H44" i="2"/>
  <c r="H37" i="2"/>
  <c r="H25" i="2"/>
  <c r="H21" i="2"/>
  <c r="H22" i="2"/>
  <c r="H23" i="2"/>
  <c r="H20" i="2"/>
  <c r="H36" i="2" l="1"/>
  <c r="H49" i="2"/>
  <c r="H103" i="2" s="1"/>
  <c r="H65" i="2"/>
  <c r="H107" i="2" s="1"/>
  <c r="H102" i="2"/>
  <c r="H45" i="2"/>
  <c r="H78" i="2"/>
  <c r="H111" i="2" s="1"/>
  <c r="H39" i="2"/>
  <c r="H101" i="2" s="1"/>
  <c r="H58" i="2"/>
  <c r="H74" i="2"/>
  <c r="H89" i="2"/>
  <c r="H113" i="2" s="1"/>
  <c r="H54" i="2"/>
  <c r="H69" i="2"/>
  <c r="H85" i="2"/>
  <c r="H112" i="2" s="1"/>
  <c r="H19" i="2"/>
  <c r="H110" i="2"/>
  <c r="H108" i="2"/>
  <c r="H24" i="2"/>
  <c r="H99" i="2" s="1"/>
  <c r="H53" i="2" l="1"/>
  <c r="H105" i="2"/>
  <c r="H98" i="2"/>
  <c r="H18" i="2"/>
  <c r="H73" i="2"/>
  <c r="H106" i="2"/>
  <c r="H100" i="2" l="1"/>
  <c r="H97" i="2"/>
  <c r="H109" i="2"/>
  <c r="H104" i="2"/>
  <c r="H96" i="2" l="1"/>
  <c r="H115" i="2" s="1"/>
  <c r="H116" i="2" l="1"/>
  <c r="H117" i="2" s="1"/>
</calcChain>
</file>

<file path=xl/sharedStrings.xml><?xml version="1.0" encoding="utf-8"?>
<sst xmlns="http://schemas.openxmlformats.org/spreadsheetml/2006/main" count="267" uniqueCount="157">
  <si>
    <t>DESCRIPCIÓN GENERAL DE LOS TRABAJOS:</t>
  </si>
  <si>
    <t>FECHA DE INICIO:</t>
  </si>
  <si>
    <t>FECHA DE TERMINACIÓN:</t>
  </si>
  <si>
    <t>PLAZO DE EJECUCIÓN:</t>
  </si>
  <si>
    <t>RAZÓN SOCIAL DEL LICITANTE:</t>
  </si>
  <si>
    <t>NOMBRE, CARGO Y FIRMA DEL LICITANTE:</t>
  </si>
  <si>
    <t>DOCUMENTO</t>
  </si>
  <si>
    <t>CLAVE</t>
  </si>
  <si>
    <t xml:space="preserve">DESCRIPCIÓN </t>
  </si>
  <si>
    <t>UNIDAD</t>
  </si>
  <si>
    <t>CANTIDAD</t>
  </si>
  <si>
    <t>PRECIO UNITARIO ($)</t>
  </si>
  <si>
    <t>PRECIO UNITARIO ($) CON LETRA</t>
  </si>
  <si>
    <t>IMPORTE ($) M. N.</t>
  </si>
  <si>
    <t>M2</t>
  </si>
  <si>
    <t>M3</t>
  </si>
  <si>
    <t>RESUMEN DE PARTIDAS</t>
  </si>
  <si>
    <t>IMPORTE CON LETRA (IVA INCLUIDO)</t>
  </si>
  <si>
    <t>SUBTOTAL M. N.</t>
  </si>
  <si>
    <t>IVA M. N.</t>
  </si>
  <si>
    <t>TOTAL M. N.</t>
  </si>
  <si>
    <t>GOBIERNO DEL ESTADO DE JALISCO</t>
  </si>
  <si>
    <t>SECRETARÍA DE INFRAESTRUCTURA Y OBRA PÚBLICA</t>
  </si>
  <si>
    <t>FECHA:</t>
  </si>
  <si>
    <t>NÚMERO DE PROCEDIMIENTO:</t>
  </si>
  <si>
    <t>A</t>
  </si>
  <si>
    <t>A1</t>
  </si>
  <si>
    <t>A2</t>
  </si>
  <si>
    <t>A3</t>
  </si>
  <si>
    <t>B</t>
  </si>
  <si>
    <t>B1</t>
  </si>
  <si>
    <t>C</t>
  </si>
  <si>
    <t>C1</t>
  </si>
  <si>
    <t>C2</t>
  </si>
  <si>
    <t>C3</t>
  </si>
  <si>
    <t>PRELIMINARES</t>
  </si>
  <si>
    <t>CIMENTACIÓN</t>
  </si>
  <si>
    <t>ESTRUCTURA DE ACERO</t>
  </si>
  <si>
    <t>A4</t>
  </si>
  <si>
    <t>RECUBRIMIENTO</t>
  </si>
  <si>
    <t>A5</t>
  </si>
  <si>
    <t>ELECTRICO</t>
  </si>
  <si>
    <t>A6</t>
  </si>
  <si>
    <t>LIMPIEZA</t>
  </si>
  <si>
    <t>B2</t>
  </si>
  <si>
    <t>B3</t>
  </si>
  <si>
    <t>B4</t>
  </si>
  <si>
    <t>C4</t>
  </si>
  <si>
    <t>KG</t>
  </si>
  <si>
    <t/>
  </si>
  <si>
    <t>DM³</t>
  </si>
  <si>
    <t>PZA</t>
  </si>
  <si>
    <t>M</t>
  </si>
  <si>
    <t>PUENTE NO. 2 ENTRADA A LA FERIA</t>
  </si>
  <si>
    <t>PUENTE PEATONAL NO.3 OCOTLAN</t>
  </si>
  <si>
    <t>LIMPIEZA Y DESAZOLVE EN ÁREA REQUERIDA BAJO PUENTE POR MEDIOS MECANICOS EXCAVADORA CATERPILLAR 320, INCLUYE: EXTRACCION DE MALEZA Y LIRIO EXISTENTE DEL AREA, LODOS Y ARENAS DEPOSITADOS POR CINEMATICA PLUVIAL, DEPOSITADOS AL LADO PARA SU POSTERIOR RETIRO, MANO DE OBRA, HERRAMIENTA Y EQUIPO, Y TODO LO NECESARIO PARA SU CORRECTA EJECUCIÓN.</t>
  </si>
  <si>
    <t>LIMPIEZA DE ESTRUCTURA METALICA A BASE SAND BLAST SSPC SP-6  (STEEL STRUCTURES PAINTING COUNCIL) CALIDAD COMERCIAL, CON CHORRO DE ARENA SILICA Y APLICADO CON EQUIPO ESPECIALIZADO, INCLUYE: MANO DE OBRA ESPECIALIZADA CONFORME A NORMA Y EQUIPO ESPECIALIZADO SAND BLAST SOBRE ESTRUCTURA METÁLICA, ARENA SILICA, PLÁSTICO NEGRO CAL. 600 PARA PROTECCIÓN DE SUPERFICIE DE TRABAJO, INSUMOS, EQUIPO PARA MANIOBRAS A GRANDES ALTURAS, MANO DE OBRA, HERRAMIENTA, 25KG DE ARENA SILICA SIN RECUPERACIÓN Y TODO LO NECESARIO PARA SU CORRECTA EJECUCIÓN.</t>
  </si>
  <si>
    <t>DESMONTAJE SIN RECUPERACION DE LAMINA ANTIDERRAPANTE EXISTENTE SOBRE ESTRUCTURA METÁLICA SIN DAÑAR LOS ELEMENTOS ESTRUCTURALES DEL PUENTE PARA PODER INSTALAR MATERIAL NUEVO, INCLUYE: CORTES CON EQUIPO, DESCENSO, ACARREO HASTA EL ALMACÉN DEL SITIO, MANO DE OBRA, EQUIPO Y HERRAMIENTA.</t>
  </si>
  <si>
    <t>TRAZO TOPOGRAFICO DE AREA DE CIMENTACION NUEVA MEDIANTE EQUIPO TOPOGRAFICO ESTACION TOTAL, MARCANDO PUNTOS CON MOJONERAS Y NIVELES NECESARIOS, INCLUYE: BANCO DE NIVELES Y EJES UTILIZANDO POLIN DE MADERA DE PINO DE 4"X 4", CLAVOS, PIOLA DE POLIETILENO COLOR AZUL, CAL, CONCRETO F'C=100 KG/CM2 EN MOJONERAS DE REFERENCIA, PONTURA EN SPRAY COLOR ROJO BERMELLON PARA DESTACAR LOS PUNTOS DE TRAZO, MANO DE OBRA HERRAMIENTA Y EQUIPO</t>
  </si>
  <si>
    <t>EXCAVACION A CIELO ABIERTO PARA ZAPATA NUEVA DE PROYECTO MEDIANTE MEDIOS MECANICOS EN CUALQUIER CLASE DE TERRENO EXCEPTO ROCA HASTA UNA PROFUNDIDAD DE 4.00 M. DEPOSITANDO AL LADO DE LA MISMA MATERIAL PRODUCTO DE EXCAVACION, INCLUYE: MANO DE OBRA HERRAMIENTA Y EQUIPO</t>
  </si>
  <si>
    <t>FORJADO DE MURO DE CONTENCIÓN DE FORMA TRAPEZOIDAL  A UNA ALTURA DE 4.50M,EN PRESENCIA DE AGUA Y LODOS A BASE DE MAMPOSTERÍA DE PIEDRA BRAZA ASENTADA DE MORTERO CEMENTO ARENA DE RIO 1:3 INCLUYE ACABADO FINAL UN ROSTRO, NIVELADO, ACARREOS CON EQUIPO MECÁNICO Y/O MANUAL A 20M EN TERRENO FANGOSO Y 30M EN TERRACERIA AL LUGAR DEL DEPOSITO, OBRAS NECESARIAS DE PROTECCIÓN DE LA ESTRUCTURA Y CIMENTACIÓN EXISTENTES, MATERIALES, MANO DE OBRA Y HERRAMIENTA MENOR Y ANDAMIOS PARA UNA ALTURA DE 5.00M.</t>
  </si>
  <si>
    <t>AFINE DE TALUDES Y FONDO DE EXCAVACION MEDIANTE MEDIOS MANUALES EN LA EXCAVACION DE AREA DE ZAPATA NUEVA DE PROYECTO, INCLUYE: DEPOSITO AL LADO DE LA MISMA EL PRODUCTO DE AFINE DE TALUDES Y FONDO DE EXCAVACION, TRASPALEOS NECESARIOS,MANO DE OBRA HERRAMIENTA Y EQUIPO</t>
  </si>
  <si>
    <t>ELABORACION DE PLANTILLA DE CONCRETO POBRE PREMEZCLADO F'C=100 KG/CM2, T.M.A. 3/4", RN, TIRO DIRECTO, DE 10 CM.DE ESPESOR PARA DESPLANTE DE ZAPATA NUEVA DE PROYECTO, INCLUYE: CIMBRA FRONTERA, MANO DE OBRA HERRAMIENTA Y EQUIPO</t>
  </si>
  <si>
    <t>SUMINISTRO HABILITADO Y COLOCACION DE ACERO DE REFUERZO F'Y= 4200 KG/CM², EN ZAPATA NUEVA DE PROYECTO, INCLUYE: CORTE Y DOBLEZ EN FRIO, DESPERDICIOS, SILLETAS, GANCHOS, TRASLAPES, ARMADO, ENCUADRES, NIVELACION, MANO DE OBRA HERRAMIENTA Y EQUIPO</t>
  </si>
  <si>
    <t>CIMBRA EN CIMENTACION PARA ENCHAPE DE FRONTERA EN ZAPATA, MEDIANTE MADERA DE PINO DE 1ERA, INCLUYE: MATERIALES, CORTES, DESPERDICIOS, NIVELACION, ENCUADRES, DESMOLDANTE, CIMBRADO Y DESCIMBRADO,MANO DE OBRA HERRAMIENTA Y EQUIPO</t>
  </si>
  <si>
    <t>SUMINISTRO Y COLOCACIÓN DE CONCRETO BOMBEABLE F'C= 250 KG/CM², T.M.A. 3/4" R.R. 3 DIAS, PARA ENCHAPE DE ZAPATA Y DADO EXISTENTE, INCLUYE: VACIADO, DISTRIBUIDO, VIBRADO, DESPERDICIO, MEMBRANA DE CURADO, ACABADO A FLOTA, MANO DE OBRA HERRAMIENTA Y EQUIPO</t>
  </si>
  <si>
    <t>CIMBRA  EN DADO DE ZAPATA NUEVA DE PROYECTO, DE ACUERDO A PROYECTO Y CALCULO DE CIMENTACION, MEDIANTE MADERA DE PINO CIMBRAPLY DE 16 MM., INCLUYE: CIMBRAPLY 16 MM., CORTES, DESPERDICIOS, NIVELACION, PLOMEO, ENCUADRES, DESMOLDANTE, MANO DE OBRA HERRAMIENTA Y EQUIPO</t>
  </si>
  <si>
    <t>SUMINISTRO HABILITADO Y COLOCACION DE ACERO DE REFUERZO F'Y= 4200 KG/CM², EN DADO DE ZAPATA NUEVA DE PROYECTO, INCLUYE: CORTE Y DOBLEZ EN FRIO, DESPERDICIOS, SILLETAS, GANCHOS, TRASLAPES, ARMADO, ENCUADRES, NIVELACION, MANO DE OBRA HERRAMIENTA Y EQUIPO</t>
  </si>
  <si>
    <t>SUMINISTRO Y COLOCACIÓN DE MORTERO GROUT AUTONIVELANTE EN DADO DE ZAPATA NUEVA DE PROYECTO, INCLUYE: CIMBRA FRONTERA, VACIADO, DISTRIBUIDO,  DESPERDICIOS, MANO DE OBRA HERRAMIENTA Y EQUIPO</t>
  </si>
  <si>
    <t>SUMINISTRO FABRICACION Y COLOCACION DE ANCLA DE REDONDO LISO A-36 DE 1,1/4" Ø A 8 DIAMETROS PARA LAS COLUMNAS SOPORTE DE PUENTE, EN LA EXTENCION DEL PUENTE A LA CIMENTACION NUEVA, INCLUYE: TRAZO, CORTE, DESPERDICIOS, ROSCADO STANDARD, TUERCAS ESTRUCTURALES 2H DE NIVELACION Y APRIETE, RONDANAS PLANAS ESTRUCTURALES, PLANTILLA DE POSICION EN LAMINA LISA CALIBRE 10 USG, 3 ESTRIBOS DE RIOSTRA CON REDONDO LISO DE 3/8" Ø, MANO DE OBRA HERRAMIENTA Y EQUIPO</t>
  </si>
  <si>
    <t>SUMINISTRO FABRICACION Y MONTAJE DE ESTRUCTURA DE ACERO DE RESTITUCION EN ELEMENTOS DETERIORADOS POR CORROSION Y EDAD, DE COLUMNAS, TRABES ETC.,  DEL PUENTE A LA CIMENTACION NUEVA, MEDIANTE PERFILES ESTRUCTURALES IPR, PLACA A-36, CANAL CPS, ETC., INCLUYE: TRAZO, CORTE, DESPERDICIOS, LIMPIEZA MECANICA DE ACUERDO A NORMA SSP SSPC-3 (STEEL STRUCTURES PAINTING COUNCIL) LIMPIEZA CON HERRAMIENTA MANUAL MECANICA, APLICACION DE PRIMARIO ANTICORROSIVO ESTRUCTURAL COMPATIBLE PARA RECIBIR ACABADO DE ESMALTE ALQUIDALICO EN COLOR DE ACUERDO A LA SUPERVISION, EQUIPO DE ELEVACION Y ANDAMIOS, MANO DE OBRA HERRAMIENTA Y EQUIPO</t>
  </si>
  <si>
    <t>SUMINISTRO Y APLICACIÓN DE ACRILICO SURFACER, NEUTRO CONCENTRADO Y PIGMENTO O SIMILAR EN SUPERFICIE DE LAMINA ANTIDERRAPANTE DE PASO PEATONAL, INCLUYE: LAVADO Y ACIDIFICACIÓN DE LA BASE, APLICACIÓN DE PROTECCIÓN 100% ACRILICA TRANSPARENTE MEDIANTE ESPREADO, ARENA SILICA, MATERIALES, MANO DE OBRA, HERRAMIENTA Y TODO LO NECESARIO PARA SU CORRECTA INSTALACIÓN</t>
  </si>
  <si>
    <t>PRIMARIO A BASE DE RECUBRIMIENTO EPOXICO DE ALTOS SOLIDOS E-10 MARCA COMEX  A 4 MILESIMAS DE ESPESOR DE PELICULA, SOBRE ESTRUCTURA METÁLICA EN PUENTE PEATONAL, INCLUYE: LIMPIEZA DE LA SUPERFICIE, MATERIAL PAR APROTEJER LA SUPERFICIE DE TRABAJO, APLICACIÓN, MATERIALES, MANO DE OBRA,  EQUIPO PARA MANIOBRAS A GRANDES ALTURAS Y HERRAMIENTA. NORMA N-CMT-2-07-04.</t>
  </si>
  <si>
    <t>ACABADO A BASE DE PINTURA ESMALTE ALQUIDÁLICO ANTICORROSIVO PREMIUM COMEX 100 Ó SIMILAR, ACABADO MATE, COLOR GRIS MARTILLO, APLICADA A DOS MANOS CON COMPRESORA, SOBRE SUPERFICIE METÁLICA EN PUENTE PEATONAL, INCLUYE: LIMPIEZA Y PREPARACIÓN DE LA SUPERFICIE, MATERIALES, RECUBRIMIENTO CON PLÁSTICO NEGRO CAL. 600 PARA PROTECCIÓN DE SUPERFICIE DE TRABAJO, INSUMOS, EQUIPO PARA MANIOBRAS A GRANDES ALTURAS, MANO DE OBRA, HERRAMIENTA Y TODO LO NECESARIO PARA SU CORRECTA EJECUCIÓN. NORMA N-CMT-2-07-04.</t>
  </si>
  <si>
    <t>RECUBRIMIENTO CON LAMINA ANTIDERRAPANTE CAL. 12, EN ÁREA DE PASO PEATONAL, INCLUYE: JUNTAS, SOLDADURA, CORTES, MANIOBRAS, TRASLADOS, MANO DE OBRA, EQUIPO, HERRAMIENTA Y TODO LO NECESARIO PARA SU CORRECTA EJECUCIÓN.</t>
  </si>
  <si>
    <t>SUMINISTRO Y APLICACIÓN DE PINTURA ESMALTE SOBRE ESTRUCTURA METALICA  COLOR AMARILLO PARA RAYA SEPARADORA EN ORILLA DE CALZADA DE 10 CM DE ANCHO, INCLUYE: APLICACIÓN DE PRIMARIO, TRAZO, MANO DE OBRA, PREPARACIÓN, LIMPIEZA, MANO DE OBRA, EQUIPO Y HERRAMIENTA.</t>
  </si>
  <si>
    <t>SUMINISTRO Y COLOCACIÓN DE CABLE COBRE DESNUDO SEMIDURO CALIBRE 12 AWG (3.31MM²)., INCLUYE: MANO DE OBRA, ACARREOS, HERRAMIENTA, DESPERDICIOS, LIMPIEZA Y TODO LO NECESARIO PARA SU CORRECTA INSTALACIÓN.</t>
  </si>
  <si>
    <t>SUMINISTRO Y COLOCACIÓN DE LUMINARIA CROMA LC-ATP 75W A 220V.,  INCLUYE: MANO DE OBRA, ACARREOS, HERRAMIENTA, DESPERDICIOS, LIMPIEZA Y TODO LO NECESARIO PARA SU CORRECTA INSTALACIÓN.</t>
  </si>
  <si>
    <t>SUMINISTRO Y COLOCACIÓN DE CABLE COBRE THHW-LS CALIBRE 12 AWG (3.31MM) 90ºC 600V CT-SR ROHS BLANCO, INCLUYE: MANO DE OBRA, ACARREOS, HERRAMIENTA, DESPERDICIOS, LIMPIEZA Y TODO LO NECESARIO PARA SU CORRECTA INSTALACIÓN.</t>
  </si>
  <si>
    <t>CARGA DE MATERIALES PRODUCTO DE EXCAVACION A CIELO ABIERTO A CAMION DE VOLTEO MEDIANTE RETROEXCAVADORA MARCA CASE MODELO 580 L EN LUGAR DE ACOPIO DE PUENTE Y ACARREO A 1ER. PRIMER  KILOMETRO, INCLUYE: VIATICOS, MANO DE OBRA HERRAMIENTA Y EQUIPO</t>
  </si>
  <si>
    <t>RETIRO DE MATERIALES PRODUCTO DE EXCAVACION EN CAMION VOLTEO A TIRADERO MUNICIPAL AUTORIZADO EN KILOMETROS SUBSECUENTES SE CONSIDERA 10KM DE RETIRO</t>
  </si>
  <si>
    <t>LIMPIEZA GRUESA, DURANTE Y AL FINAL DE LA OBRA, INCLUYE: MANO DE OBRA, EQUIPO Y HERRAMIENTA.</t>
  </si>
  <si>
    <t>LIMPIEZA DE ESTRUCTURA METALICA A BASE SAND BLAST SSPC SP-6  (STEEL STRUCTURES PAINTING COUNCIL) CALIDAD COMERCIAL, CON CHORRO DE ARENA SILICA Y APLICADO CON EQUIPO ESPECIALIZADO, INCLUYE: MANO DE OBRA ESPECIALIZADA CONFORME A NORMA Y EQUIPO ESPECIALIZADO SAND BLAST SOBRE ESTRUCTURA METÁLICA, ARENA SILICA, PLÁSTICO NEGRO CAL. 600 PARA PROTECCIÓN DE SUPERFICIE DE TRABAJO, INSUMOS, EQUIPO PARA MANIOBRAS A GRANDES ALTURAS, MANO DE OBRA, HERRAMIENTA Y TODO LO NECESARIO PARA SU CORRECTA EJECUCIÓN.</t>
  </si>
  <si>
    <t>DESMANTELAMIENTO DE BARANDAL EXISTENTE, INCLUYE CORTES, ACARREO, MANO DE OBRA, EQUIPO Y HERRAMIENTA.</t>
  </si>
  <si>
    <t>SUMINISTRO Y APLICACIÓN DE ACRILICO SURFACER, NEUTRO CONCENTRADO Y PIGMENTO Ó SIMILAR EN SUPERFICIE DE LAMINA ANTIDERRAPANTE DE PASO PEATONAL, INCLUYE: ARENA SILICA, MATERIALES, MANO DE OBRA, HERRAMIENTAS Y TODO LO NECESARIO PARA SU CORRECTA INSTALACIÓN.</t>
  </si>
  <si>
    <t>PRIMARIO A BASE DE RECUBRIMIENTO EPOXICO DE ALTOS SOLIDOS E-10 MARCA COMEX Ó SIMILAR, SOBRE ESTRUCTURA METÁLICA EN PUENTE PEATONAL, INCLUYE: LIMPIEZA DE LA SUPERFICIE, MATERIAL PAR APROTEJER LA SUPERFICIE DE TRABAJO, APLICACIÓN, MATERIALES, MANO DE OBRA,  EQUIPO PARA MANIOBRAS A GRANDES ALTURAS Y HERRAMIENTA. NORMA N-CMT-2-07-04.</t>
  </si>
  <si>
    <t>ACABADO A BASE DE PINTURA ESMALTE ALQUIDÁLICO ANTICORROSIVO PREMIUM COMEX 100 Ó SIMILAR, ACABADO MATE, COLOR GRIS MARTILLO, APLICADA CON COMPRESORA, SOBRE SUPERFICIE METÁLICA EN PUENTE PEATONAL, INCLUYE: LIMPIEZA Y PREPARACIÓN DE LA SUPERFICIE, MATERIALES, RECUBRIMIENTO CON PLÁSTICO NEGRO CAL. 600 PARA PROTECCIÓN DE SUPERFICIE DE TRABAJO, INSUMOS, EQUIPO PARA MANIOBRAS A GRANDES ALTURAS, MANO DE OBRA, HERRAMIENTA Y TODO LO NECESARIO PARA SU CORRECTA EJECUCIÓN. NORMA N-CMT-2-07-04.</t>
  </si>
  <si>
    <t>PASAMANOS DE TUBULAR CIRCULAR DE Ø 2". ACABADO PINTURA ESMALTE COLOR GRIS MARTILLO, BASTIDOR METALICO EN "T" FABRICADO A BASE DE SOLERA DE ACERO DE 2"X 1/4" DE ESPESOR, INCLUYE:ACCESORIOS DE FIJACIÓN, COLOCACIÓN, SOLDADURA, ACARREOS, MANO DE OBRA, EQUIPO Y HERRAMIENTA. (VER DETALLE EN PLANO)</t>
  </si>
  <si>
    <t>SUMINISTRO Y COLOCACIÓN DE CABLE COBRE DESNUDO SEMIDURO CALIBRE 12 AWG (3.31MM2)., INCLUYE: MANO DE OBRA, ACARREOS, HERRAMIENTA, DESPERDICIOS, LIMPIEZA Y TODO LO NECESARIO PARA SU CORRECTA INSTALACIÓN.</t>
  </si>
  <si>
    <t>RETIRO DE MATERIALES PRODUCTO DE EXCAVACION EN CAMION VOLTEO A TIRADERO MUNICIPAL AUTORIZADO EN KILOMETROS SUBSECUENTES, SE CONSIDERAN 10KM DE DISTANCIA</t>
  </si>
  <si>
    <t>DESMANTELAMIENTO DE BARANDAL EXISTENTE, INCLUYE: CORTES, ACARREO, MANO DE OBRA, EQUIPO Y HERRAMIENTA.</t>
  </si>
  <si>
    <t>SUMINISTRO Y APLICACIÓN DE ACRILICO SURFACER, NEUTRO CONCENTRADO Y PIGMENTO Ó SIMILAR EN SUPERFICIE DE LAMINA ANTIDERRAPANTE DE PASO PEATONAL, INCLUYE: LAVADO Y ACIDIFICACIÓN DE LA BASE, ARENA SILICA, MATERIALES, APLICACIÓN DE LA PROTECCIÓN 100% ACRILICA TRANSPARENTE MEDIANTE ESPREADO, MANO DE OBRA, HERRAMIENTAS Y TODO LO NECESARIO PARA SU CORRECTA INSTALACION.</t>
  </si>
  <si>
    <t>SIOP-001</t>
  </si>
  <si>
    <t>SIOP-005</t>
  </si>
  <si>
    <t>SIOP-006</t>
  </si>
  <si>
    <t>SIOP-007</t>
  </si>
  <si>
    <t>SIOP-008</t>
  </si>
  <si>
    <t>SIOP-009</t>
  </si>
  <si>
    <t>SIOP-010</t>
  </si>
  <si>
    <t>SIOP-011</t>
  </si>
  <si>
    <t>SIOP-012</t>
  </si>
  <si>
    <t>SIOP-013</t>
  </si>
  <si>
    <t>SIOP-014</t>
  </si>
  <si>
    <t>SIOP-015</t>
  </si>
  <si>
    <t>SIOP-016</t>
  </si>
  <si>
    <t>SIOP-017</t>
  </si>
  <si>
    <t>SIOP-018</t>
  </si>
  <si>
    <t>SIOP-019</t>
  </si>
  <si>
    <t>SIOP-020</t>
  </si>
  <si>
    <t>SIOP-021</t>
  </si>
  <si>
    <t>SIOP-022</t>
  </si>
  <si>
    <t>SIOP-023</t>
  </si>
  <si>
    <t>SIOP-024</t>
  </si>
  <si>
    <t>SIOP-025</t>
  </si>
  <si>
    <t>SIOP-026</t>
  </si>
  <si>
    <t>SIOP-027</t>
  </si>
  <si>
    <t>SIOP-028</t>
  </si>
  <si>
    <t>SIOP-029</t>
  </si>
  <si>
    <t>SIOP-030</t>
  </si>
  <si>
    <t>SIOP-031</t>
  </si>
  <si>
    <t>SIOP-032</t>
  </si>
  <si>
    <t>SIOP-033</t>
  </si>
  <si>
    <t>SIOP-034</t>
  </si>
  <si>
    <t>SIOP-035</t>
  </si>
  <si>
    <t>SIOP-036</t>
  </si>
  <si>
    <t>SIOP-037</t>
  </si>
  <si>
    <t>SIOP-038</t>
  </si>
  <si>
    <t>SIOP-039</t>
  </si>
  <si>
    <t>SIOP-040</t>
  </si>
  <si>
    <t>SIOP-041</t>
  </si>
  <si>
    <t>SIOP-042</t>
  </si>
  <si>
    <t>SIOP-043</t>
  </si>
  <si>
    <t>SIOP-044</t>
  </si>
  <si>
    <t>SIOP-045</t>
  </si>
  <si>
    <t>SIOP-046</t>
  </si>
  <si>
    <t>SIOP-047</t>
  </si>
  <si>
    <t>SIOP-048</t>
  </si>
  <si>
    <t>SIOP-049</t>
  </si>
  <si>
    <t>SIOP-050</t>
  </si>
  <si>
    <t>SIOP-051</t>
  </si>
  <si>
    <t>SIOP-052</t>
  </si>
  <si>
    <t>SIOP-053</t>
  </si>
  <si>
    <t>SIOP-054</t>
  </si>
  <si>
    <t>SIOP-055</t>
  </si>
  <si>
    <t>SIOP-056</t>
  </si>
  <si>
    <t>SIOP-057</t>
  </si>
  <si>
    <t>SIOP-058</t>
  </si>
  <si>
    <t>DIRECCIÓN GENERAL DE LICITACIÓN Y CONTRATACIÓN</t>
  </si>
  <si>
    <t>CATALOGO DE CONCEPTOS</t>
  </si>
  <si>
    <t>SIOP-002</t>
  </si>
  <si>
    <t>SIOP-003</t>
  </si>
  <si>
    <t>SIOP-004</t>
  </si>
  <si>
    <t>SIOP-E-RSZ-OB-CSS-182-2019</t>
  </si>
  <si>
    <t>M3/KM.</t>
  </si>
  <si>
    <t>PUENTE No. 1 FCO. JAVIER MINA</t>
  </si>
  <si>
    <t>Rehabilitación de 4 puentes peatonales, sobre los Ríos Santiago y Zula, ubicados en el municipio de Ocotlán, Jalisco. Primera etapa.</t>
  </si>
  <si>
    <t>RELLENO A CON EQUIPO BALASTRE EN BREÑA  Y ARENA DE RIO EN PROPORCION 60-40, EN LECHO DE RIO. TENDIDO CON MAQUINA. INCLUYE: CARGA Y ACARREO DE LOS MATERIALES DEL BANCO, ACARREO DEL MATERIAL DEL LUGAR DE DEPOSITO DE CAMION A MARGEN DEL RIO A 50 METROS, DESPERDICIO. TRASPALEO CON EQUIPO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</si>
</sst>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164" formatCode="#,##0.0000"/>
    <numFmt numFmtId="165" formatCode="&quot;$&quot;#,##0.00"/>
    <numFmt numFmtId="166" formatCode="&quot;$&quot;#,###.00"/>
    <numFmt numFmtId="167" formatCode="0.000"/>
  </numFmts>
  <fonts count="14" x14ac:knownFonts="1">
    <font>
      <sz val="11"/>
      <color theme="1"/>
      <name val="Calibri"/>
      <family val="2"/>
      <scheme val="minor"/>
    </font>
    <font>
      <sz val="10"/>
      <name val="Arial"/>
      <family val="2"/>
    </font>
    <font>
      <sz val="10"/>
      <name val="Calibri"/>
      <family val="2"/>
      <scheme val="minor"/>
    </font>
    <font>
      <b/>
      <sz val="10"/>
      <name val="Calibri"/>
      <family val="2"/>
      <scheme val="minor"/>
    </font>
    <font>
      <sz val="10"/>
      <name val="Arial"/>
      <family val="2"/>
    </font>
    <font>
      <sz val="10"/>
      <color indexed="64"/>
      <name val="Calibri"/>
      <family val="2"/>
      <scheme val="minor"/>
    </font>
    <font>
      <b/>
      <sz val="14"/>
      <name val="Calibri"/>
      <family val="2"/>
      <scheme val="minor"/>
    </font>
    <font>
      <b/>
      <sz val="10"/>
      <color theme="8" tint="-0.249977111117893"/>
      <name val="Calibri"/>
      <family val="2"/>
      <scheme val="minor"/>
    </font>
    <font>
      <b/>
      <sz val="10"/>
      <color theme="5"/>
      <name val="Calibri"/>
      <family val="2"/>
      <scheme val="minor"/>
    </font>
    <font>
      <sz val="11"/>
      <color theme="1"/>
      <name val="Calibri"/>
      <family val="2"/>
      <scheme val="minor"/>
    </font>
    <font>
      <sz val="10"/>
      <color theme="1"/>
      <name val="Calibri"/>
      <family val="2"/>
      <scheme val="minor"/>
    </font>
    <font>
      <b/>
      <sz val="10"/>
      <color theme="4"/>
      <name val="Calibri"/>
      <family val="2"/>
      <scheme val="minor"/>
    </font>
    <font>
      <b/>
      <sz val="10"/>
      <color theme="0"/>
      <name val="Calibri"/>
      <family val="2"/>
      <scheme val="minor"/>
    </font>
    <font>
      <b/>
      <sz val="12"/>
      <color theme="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33CC33"/>
        <bgColor indexed="64"/>
      </patternFill>
    </fill>
    <fill>
      <patternFill patternType="solid">
        <fgColor theme="0"/>
        <bgColor indexed="64"/>
      </patternFill>
    </fill>
  </fills>
  <borders count="15">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1" fillId="0" borderId="0"/>
    <xf numFmtId="0" fontId="4" fillId="0" borderId="0"/>
    <xf numFmtId="44" fontId="4" fillId="0" borderId="0" applyFont="0" applyFill="0" applyBorder="0" applyAlignment="0" applyProtection="0"/>
    <xf numFmtId="0" fontId="4" fillId="0" borderId="0"/>
    <xf numFmtId="44" fontId="9" fillId="0" borderId="0" applyFont="0" applyFill="0" applyBorder="0" applyAlignment="0" applyProtection="0"/>
  </cellStyleXfs>
  <cellXfs count="116">
    <xf numFmtId="0" fontId="0" fillId="0" borderId="0" xfId="0"/>
    <xf numFmtId="0" fontId="2" fillId="0" borderId="0" xfId="1" applyFont="1" applyAlignment="1">
      <alignment vertical="top"/>
    </xf>
    <xf numFmtId="0" fontId="2" fillId="0" borderId="0" xfId="1" applyFont="1" applyFill="1" applyAlignment="1">
      <alignment vertical="top"/>
    </xf>
    <xf numFmtId="0" fontId="3" fillId="0" borderId="0" xfId="1" applyFont="1" applyFill="1" applyBorder="1" applyAlignment="1">
      <alignment vertical="top"/>
    </xf>
    <xf numFmtId="0" fontId="3" fillId="0" borderId="0" xfId="1" applyFont="1" applyFill="1" applyAlignment="1">
      <alignment vertical="top"/>
    </xf>
    <xf numFmtId="0" fontId="5" fillId="0" borderId="0" xfId="4" applyFont="1" applyAlignment="1">
      <alignment vertical="top"/>
    </xf>
    <xf numFmtId="0" fontId="6" fillId="0" borderId="2" xfId="1" applyFont="1" applyBorder="1" applyAlignment="1">
      <alignment horizontal="justify" vertical="top"/>
    </xf>
    <xf numFmtId="0" fontId="6" fillId="0" borderId="6" xfId="1" applyFont="1" applyBorder="1" applyAlignment="1">
      <alignment horizontal="justify" vertical="top"/>
    </xf>
    <xf numFmtId="4" fontId="2" fillId="0" borderId="0" xfId="1" applyNumberFormat="1" applyFont="1" applyFill="1" applyAlignment="1">
      <alignment vertical="top"/>
    </xf>
    <xf numFmtId="0" fontId="3" fillId="2" borderId="0" xfId="1" applyFont="1" applyFill="1" applyAlignment="1">
      <alignment vertical="top"/>
    </xf>
    <xf numFmtId="4" fontId="3" fillId="2" borderId="0" xfId="1" applyNumberFormat="1" applyFont="1" applyFill="1" applyAlignment="1">
      <alignment vertical="top"/>
    </xf>
    <xf numFmtId="0" fontId="3" fillId="0" borderId="1" xfId="1" applyFont="1" applyFill="1" applyBorder="1" applyAlignment="1">
      <alignment horizontal="left" vertical="top"/>
    </xf>
    <xf numFmtId="14" fontId="2" fillId="0" borderId="4" xfId="1" applyNumberFormat="1" applyFont="1" applyBorder="1" applyAlignment="1">
      <alignment horizontal="left" vertical="top"/>
    </xf>
    <xf numFmtId="14" fontId="2" fillId="0" borderId="7" xfId="1" applyNumberFormat="1" applyFont="1" applyBorder="1" applyAlignment="1">
      <alignment horizontal="left" vertical="top"/>
    </xf>
    <xf numFmtId="0" fontId="3" fillId="0" borderId="5" xfId="1" applyNumberFormat="1" applyFont="1" applyBorder="1" applyAlignment="1">
      <alignment vertical="top"/>
    </xf>
    <xf numFmtId="0" fontId="2" fillId="0" borderId="7" xfId="1" applyNumberFormat="1" applyFont="1" applyBorder="1" applyAlignment="1">
      <alignment horizontal="left" vertical="top"/>
    </xf>
    <xf numFmtId="14" fontId="2" fillId="0" borderId="11" xfId="1" applyNumberFormat="1" applyFont="1" applyBorder="1" applyAlignment="1">
      <alignment horizontal="left" vertical="top"/>
    </xf>
    <xf numFmtId="0" fontId="3" fillId="0" borderId="2" xfId="1" applyFont="1" applyFill="1" applyBorder="1" applyAlignment="1">
      <alignment horizontal="left" vertical="top"/>
    </xf>
    <xf numFmtId="49" fontId="3" fillId="0" borderId="0" xfId="1" applyNumberFormat="1" applyFont="1" applyAlignment="1">
      <alignment horizontal="left" vertical="top" shrinkToFit="1"/>
    </xf>
    <xf numFmtId="0" fontId="3" fillId="0" borderId="0" xfId="1" applyFont="1" applyAlignment="1">
      <alignment horizontal="justify" vertical="top" shrinkToFit="1"/>
    </xf>
    <xf numFmtId="0" fontId="3" fillId="0" borderId="0" xfId="1" applyFont="1" applyAlignment="1">
      <alignment horizontal="center" vertical="top" shrinkToFit="1"/>
    </xf>
    <xf numFmtId="164" fontId="3" fillId="0" borderId="0" xfId="1" applyNumberFormat="1" applyFont="1" applyAlignment="1">
      <alignment horizontal="right" vertical="top" shrinkToFit="1"/>
    </xf>
    <xf numFmtId="165" fontId="3" fillId="0" borderId="0" xfId="3" applyNumberFormat="1" applyFont="1" applyAlignment="1">
      <alignment horizontal="right" vertical="top" shrinkToFit="1"/>
    </xf>
    <xf numFmtId="4" fontId="3" fillId="0" borderId="0" xfId="1" applyNumberFormat="1" applyFont="1" applyAlignment="1">
      <alignment horizontal="center" vertical="top" shrinkToFit="1"/>
    </xf>
    <xf numFmtId="0" fontId="2" fillId="0" borderId="0" xfId="1" applyFont="1" applyFill="1" applyAlignment="1">
      <alignment horizontal="left" vertical="top" shrinkToFit="1"/>
    </xf>
    <xf numFmtId="49" fontId="2" fillId="0" borderId="0" xfId="1" applyNumberFormat="1" applyFont="1" applyFill="1" applyAlignment="1">
      <alignment horizontal="left" vertical="top" shrinkToFit="1"/>
    </xf>
    <xf numFmtId="0" fontId="6" fillId="0" borderId="8" xfId="1" applyFont="1" applyBorder="1" applyAlignment="1">
      <alignment horizontal="justify" vertical="top"/>
    </xf>
    <xf numFmtId="49" fontId="7" fillId="0" borderId="0" xfId="1" applyNumberFormat="1" applyFont="1" applyFill="1" applyAlignment="1">
      <alignment horizontal="left" vertical="top" shrinkToFit="1"/>
    </xf>
    <xf numFmtId="0" fontId="7" fillId="0" borderId="0" xfId="1" applyFont="1" applyFill="1" applyAlignment="1">
      <alignment horizontal="justify" vertical="top" shrinkToFit="1"/>
    </xf>
    <xf numFmtId="0" fontId="7" fillId="0" borderId="0" xfId="1" applyFont="1" applyFill="1" applyAlignment="1">
      <alignment horizontal="center" vertical="top" shrinkToFit="1"/>
    </xf>
    <xf numFmtId="4" fontId="7" fillId="0" borderId="0" xfId="1" applyNumberFormat="1" applyFont="1" applyFill="1" applyAlignment="1">
      <alignment horizontal="right" vertical="top" shrinkToFit="1"/>
    </xf>
    <xf numFmtId="165" fontId="7" fillId="0" borderId="0" xfId="3" applyNumberFormat="1" applyFont="1" applyFill="1" applyAlignment="1">
      <alignment horizontal="right" vertical="top" shrinkToFit="1"/>
    </xf>
    <xf numFmtId="49" fontId="8" fillId="0" borderId="0" xfId="1" applyNumberFormat="1" applyFont="1" applyFill="1" applyAlignment="1">
      <alignment horizontal="left" vertical="top" shrinkToFit="1"/>
    </xf>
    <xf numFmtId="0" fontId="8" fillId="0" borderId="0" xfId="1" applyFont="1" applyFill="1" applyAlignment="1">
      <alignment horizontal="justify" vertical="top" shrinkToFit="1"/>
    </xf>
    <xf numFmtId="0" fontId="8" fillId="0" borderId="0" xfId="1" applyFont="1" applyFill="1" applyAlignment="1">
      <alignment horizontal="center" vertical="top" shrinkToFit="1"/>
    </xf>
    <xf numFmtId="4" fontId="8" fillId="0" borderId="0" xfId="1" applyNumberFormat="1" applyFont="1" applyFill="1" applyAlignment="1">
      <alignment horizontal="right" vertical="top" shrinkToFit="1"/>
    </xf>
    <xf numFmtId="165" fontId="8" fillId="0" borderId="0" xfId="3" applyNumberFormat="1" applyFont="1" applyFill="1" applyAlignment="1">
      <alignment horizontal="right" vertical="top" shrinkToFit="1"/>
    </xf>
    <xf numFmtId="0" fontId="3" fillId="2" borderId="0" xfId="1" applyFont="1" applyFill="1" applyAlignment="1">
      <alignment horizontal="center" vertical="top"/>
    </xf>
    <xf numFmtId="0" fontId="0" fillId="0" borderId="0" xfId="0" applyAlignment="1">
      <alignment horizontal="center" vertical="center"/>
    </xf>
    <xf numFmtId="0" fontId="8" fillId="0" borderId="0" xfId="1" applyFont="1" applyFill="1" applyAlignment="1">
      <alignment horizontal="center" vertical="center" shrinkToFit="1"/>
    </xf>
    <xf numFmtId="0" fontId="2" fillId="0" borderId="0" xfId="1" applyFont="1" applyFill="1" applyAlignment="1">
      <alignment horizontal="center" vertical="center" shrinkToFit="1"/>
    </xf>
    <xf numFmtId="0" fontId="7" fillId="0" borderId="0" xfId="1" applyFont="1" applyFill="1" applyAlignment="1">
      <alignment horizontal="center" vertical="center" shrinkToFit="1"/>
    </xf>
    <xf numFmtId="0" fontId="0" fillId="0" borderId="0" xfId="0" applyNumberFormat="1" applyFont="1" applyAlignment="1">
      <alignment horizontal="justify" vertical="top" wrapText="1"/>
    </xf>
    <xf numFmtId="0" fontId="0" fillId="0" borderId="0" xfId="0" applyNumberFormat="1" applyAlignment="1">
      <alignment horizontal="justify" vertical="top" wrapText="1"/>
    </xf>
    <xf numFmtId="0" fontId="8" fillId="0" borderId="0" xfId="1" applyNumberFormat="1" applyFont="1" applyFill="1" applyAlignment="1">
      <alignment horizontal="justify" vertical="top" shrinkToFit="1"/>
    </xf>
    <xf numFmtId="0" fontId="7" fillId="0" borderId="0" xfId="1" applyNumberFormat="1" applyFont="1" applyFill="1" applyAlignment="1">
      <alignment horizontal="justify" vertical="top" shrinkToFit="1"/>
    </xf>
    <xf numFmtId="165" fontId="3" fillId="0" borderId="0" xfId="3" applyNumberFormat="1" applyFont="1" applyFill="1" applyAlignment="1">
      <alignment horizontal="right" vertical="top" shrinkToFit="1"/>
    </xf>
    <xf numFmtId="0" fontId="11" fillId="0" borderId="0" xfId="1" applyFont="1" applyFill="1" applyAlignment="1">
      <alignment horizontal="justify" vertical="top" shrinkToFit="1"/>
    </xf>
    <xf numFmtId="165" fontId="11" fillId="0" borderId="0" xfId="3" applyNumberFormat="1" applyFont="1" applyFill="1" applyAlignment="1">
      <alignment horizontal="right" vertical="top" shrinkToFit="1"/>
    </xf>
    <xf numFmtId="44" fontId="8" fillId="0" borderId="0" xfId="5" applyFont="1" applyFill="1" applyAlignment="1">
      <alignment horizontal="right" vertical="top" shrinkToFit="1"/>
    </xf>
    <xf numFmtId="44" fontId="0" fillId="0" borderId="0" xfId="5" applyFont="1" applyAlignment="1">
      <alignment vertical="center" wrapText="1"/>
    </xf>
    <xf numFmtId="44" fontId="0" fillId="0" borderId="0" xfId="5" applyFont="1" applyAlignment="1">
      <alignment vertical="center"/>
    </xf>
    <xf numFmtId="44" fontId="7" fillId="0" borderId="0" xfId="5" applyFont="1" applyFill="1" applyAlignment="1">
      <alignment horizontal="right" vertical="center" shrinkToFit="1"/>
    </xf>
    <xf numFmtId="44" fontId="8" fillId="0" borderId="0" xfId="5" applyFont="1" applyFill="1" applyAlignment="1">
      <alignment horizontal="right" vertical="center" shrinkToFit="1"/>
    </xf>
    <xf numFmtId="0" fontId="3" fillId="0" borderId="0" xfId="1" applyFont="1" applyAlignment="1">
      <alignment vertical="top"/>
    </xf>
    <xf numFmtId="49" fontId="12" fillId="3" borderId="12" xfId="2" applyNumberFormat="1" applyFont="1" applyFill="1" applyBorder="1" applyAlignment="1">
      <alignment horizontal="center" vertical="center"/>
    </xf>
    <xf numFmtId="49" fontId="12" fillId="3" borderId="13" xfId="2" applyNumberFormat="1" applyFont="1" applyFill="1" applyBorder="1" applyAlignment="1">
      <alignment horizontal="center" vertical="center"/>
    </xf>
    <xf numFmtId="167" fontId="12" fillId="3" borderId="13" xfId="2" applyNumberFormat="1" applyFont="1" applyFill="1" applyBorder="1" applyAlignment="1">
      <alignment horizontal="center" vertical="center"/>
    </xf>
    <xf numFmtId="49" fontId="12" fillId="3" borderId="13" xfId="2" applyNumberFormat="1" applyFont="1" applyFill="1" applyBorder="1" applyAlignment="1">
      <alignment horizontal="center" vertical="center" wrapText="1"/>
    </xf>
    <xf numFmtId="0" fontId="13" fillId="3" borderId="0" xfId="4" applyFont="1" applyFill="1" applyBorder="1" applyAlignment="1">
      <alignment horizontal="justify" vertical="top"/>
    </xf>
    <xf numFmtId="0" fontId="10" fillId="0" borderId="0" xfId="2" applyFont="1" applyFill="1" applyBorder="1" applyAlignment="1">
      <alignment horizontal="center" vertical="top"/>
    </xf>
    <xf numFmtId="165" fontId="10" fillId="0" borderId="0" xfId="2" applyNumberFormat="1" applyFont="1" applyFill="1" applyBorder="1" applyAlignment="1">
      <alignment horizontal="center" vertical="top" wrapText="1"/>
    </xf>
    <xf numFmtId="49" fontId="10" fillId="0" borderId="0" xfId="2" applyNumberFormat="1" applyFont="1" applyFill="1" applyBorder="1" applyAlignment="1">
      <alignment horizontal="center" vertical="top" wrapText="1"/>
    </xf>
    <xf numFmtId="0" fontId="2" fillId="4" borderId="0" xfId="2" applyFont="1" applyFill="1" applyAlignment="1" applyProtection="1">
      <alignment horizontal="justify" vertical="top" wrapText="1"/>
    </xf>
    <xf numFmtId="0" fontId="3" fillId="0" borderId="4" xfId="1" applyFont="1" applyBorder="1" applyAlignment="1">
      <alignment horizontal="right" vertical="top"/>
    </xf>
    <xf numFmtId="0" fontId="3" fillId="0" borderId="7" xfId="1" applyFont="1" applyBorder="1" applyAlignment="1">
      <alignment horizontal="right" vertical="top"/>
    </xf>
    <xf numFmtId="0" fontId="3" fillId="0" borderId="11" xfId="1" applyFont="1" applyBorder="1" applyAlignment="1">
      <alignment horizontal="right" vertical="top"/>
    </xf>
    <xf numFmtId="0" fontId="3" fillId="0" borderId="2" xfId="1" applyFont="1" applyBorder="1" applyAlignment="1">
      <alignment horizontal="right" vertical="top"/>
    </xf>
    <xf numFmtId="0" fontId="2" fillId="0" borderId="0" xfId="1" applyFont="1" applyAlignment="1">
      <alignment horizontal="right" vertical="top"/>
    </xf>
    <xf numFmtId="0" fontId="3" fillId="0" borderId="0" xfId="1" applyFont="1" applyFill="1" applyBorder="1" applyAlignment="1">
      <alignment horizontal="right" vertical="top"/>
    </xf>
    <xf numFmtId="49" fontId="12" fillId="3" borderId="14" xfId="2" applyNumberFormat="1" applyFont="1" applyFill="1" applyBorder="1" applyAlignment="1">
      <alignment horizontal="right" vertical="center"/>
    </xf>
    <xf numFmtId="165" fontId="10" fillId="0" borderId="0" xfId="2" applyNumberFormat="1" applyFont="1" applyFill="1" applyBorder="1" applyAlignment="1">
      <alignment horizontal="right" vertical="top" wrapText="1"/>
    </xf>
    <xf numFmtId="0" fontId="2" fillId="0" borderId="0" xfId="1" applyFont="1" applyFill="1" applyAlignment="1">
      <alignment horizontal="right" vertical="top"/>
    </xf>
    <xf numFmtId="0" fontId="3" fillId="2" borderId="0" xfId="1" applyFont="1" applyFill="1" applyAlignment="1">
      <alignment horizontal="right" vertical="top"/>
    </xf>
    <xf numFmtId="166" fontId="13" fillId="3" borderId="0" xfId="4" applyNumberFormat="1" applyFont="1" applyFill="1" applyAlignment="1">
      <alignment horizontal="right" vertical="top"/>
    </xf>
    <xf numFmtId="165" fontId="2" fillId="0" borderId="0" xfId="1" applyNumberFormat="1" applyFont="1" applyFill="1" applyAlignment="1">
      <alignment horizontal="right" vertical="top"/>
    </xf>
    <xf numFmtId="44" fontId="2" fillId="0" borderId="0" xfId="1" applyNumberFormat="1" applyFont="1" applyFill="1" applyAlignment="1">
      <alignment horizontal="right" vertical="top"/>
    </xf>
    <xf numFmtId="167" fontId="10" fillId="0" borderId="0" xfId="2" applyNumberFormat="1" applyFont="1" applyFill="1" applyBorder="1" applyAlignment="1">
      <alignment horizontal="center" vertical="top"/>
    </xf>
    <xf numFmtId="167" fontId="8" fillId="0" borderId="0" xfId="1" applyNumberFormat="1" applyFont="1" applyFill="1" applyAlignment="1">
      <alignment horizontal="right" vertical="top" shrinkToFit="1"/>
    </xf>
    <xf numFmtId="167" fontId="0" fillId="0" borderId="0" xfId="0" applyNumberFormat="1" applyAlignment="1">
      <alignment vertical="center"/>
    </xf>
    <xf numFmtId="167" fontId="0" fillId="0" borderId="0" xfId="0" applyNumberFormat="1" applyAlignment="1">
      <alignment vertical="center" wrapText="1"/>
    </xf>
    <xf numFmtId="167" fontId="7" fillId="0" borderId="0" xfId="1" applyNumberFormat="1" applyFont="1" applyFill="1" applyAlignment="1">
      <alignment horizontal="right" vertical="center" shrinkToFit="1"/>
    </xf>
    <xf numFmtId="167" fontId="8" fillId="0" borderId="0" xfId="1" applyNumberFormat="1" applyFont="1" applyFill="1" applyAlignment="1">
      <alignment horizontal="right" vertical="center" shrinkToFit="1"/>
    </xf>
    <xf numFmtId="0" fontId="3" fillId="0" borderId="6" xfId="1" applyFont="1" applyBorder="1" applyAlignment="1">
      <alignment horizontal="right" vertical="top"/>
    </xf>
    <xf numFmtId="0" fontId="3" fillId="0" borderId="8" xfId="1" applyFont="1" applyBorder="1" applyAlignment="1">
      <alignment horizontal="right" vertical="top"/>
    </xf>
    <xf numFmtId="0" fontId="12" fillId="3" borderId="12" xfId="1" applyFont="1" applyFill="1" applyBorder="1" applyAlignment="1">
      <alignment horizontal="center" vertical="top"/>
    </xf>
    <xf numFmtId="0" fontId="12" fillId="3" borderId="13" xfId="1" applyFont="1" applyFill="1" applyBorder="1" applyAlignment="1">
      <alignment horizontal="center" vertical="top"/>
    </xf>
    <xf numFmtId="0" fontId="12" fillId="3" borderId="14" xfId="1" applyFont="1" applyFill="1" applyBorder="1" applyAlignment="1">
      <alignment horizontal="center" vertical="top"/>
    </xf>
    <xf numFmtId="0" fontId="13" fillId="3" borderId="0" xfId="4" applyNumberFormat="1" applyFont="1" applyFill="1" applyBorder="1" applyAlignment="1">
      <alignment horizontal="center" vertical="top"/>
    </xf>
    <xf numFmtId="0" fontId="12" fillId="3" borderId="0" xfId="4" applyNumberFormat="1" applyFont="1" applyFill="1" applyAlignment="1">
      <alignment horizontal="center" vertical="top"/>
    </xf>
    <xf numFmtId="0" fontId="3" fillId="0" borderId="6" xfId="1" applyFont="1" applyBorder="1" applyAlignment="1">
      <alignment horizontal="justify" vertical="top"/>
    </xf>
    <xf numFmtId="0" fontId="2" fillId="0" borderId="1" xfId="1" applyFont="1" applyBorder="1" applyAlignment="1">
      <alignment horizontal="center" vertical="top"/>
    </xf>
    <xf numFmtId="0" fontId="2" fillId="0" borderId="5" xfId="1" applyFont="1" applyBorder="1" applyAlignment="1">
      <alignment horizontal="center" vertical="top"/>
    </xf>
    <xf numFmtId="0" fontId="2" fillId="0" borderId="6" xfId="1" applyFont="1" applyBorder="1" applyAlignment="1">
      <alignment horizontal="center" vertical="top"/>
    </xf>
    <xf numFmtId="0" fontId="2" fillId="0" borderId="8" xfId="1" applyFont="1" applyBorder="1" applyAlignment="1">
      <alignment horizontal="center" vertical="top"/>
    </xf>
    <xf numFmtId="0" fontId="3" fillId="0" borderId="3" xfId="1" applyFont="1" applyBorder="1" applyAlignment="1">
      <alignment horizontal="center" vertical="top"/>
    </xf>
    <xf numFmtId="0" fontId="3" fillId="0" borderId="4" xfId="1" applyFont="1" applyBorder="1" applyAlignment="1">
      <alignment horizontal="center" vertical="top"/>
    </xf>
    <xf numFmtId="14" fontId="3" fillId="0" borderId="1" xfId="1" applyNumberFormat="1" applyFont="1" applyBorder="1" applyAlignment="1">
      <alignment horizontal="right" vertical="top"/>
    </xf>
    <xf numFmtId="14" fontId="3" fillId="0" borderId="3" xfId="1" applyNumberFormat="1" applyFont="1" applyBorder="1" applyAlignment="1">
      <alignment horizontal="right" vertical="top"/>
    </xf>
    <xf numFmtId="0" fontId="2" fillId="0" borderId="6" xfId="1" applyNumberFormat="1" applyFont="1" applyBorder="1" applyAlignment="1">
      <alignment horizontal="justify" vertical="top"/>
    </xf>
    <xf numFmtId="0" fontId="2" fillId="0" borderId="8" xfId="1" applyNumberFormat="1" applyFont="1" applyBorder="1" applyAlignment="1">
      <alignment horizontal="justify" vertical="top"/>
    </xf>
    <xf numFmtId="14" fontId="3" fillId="0" borderId="5" xfId="1" applyNumberFormat="1" applyFont="1" applyBorder="1" applyAlignment="1">
      <alignment horizontal="right" vertical="top"/>
    </xf>
    <xf numFmtId="14" fontId="3" fillId="0" borderId="0" xfId="1" applyNumberFormat="1" applyFont="1" applyBorder="1" applyAlignment="1">
      <alignment horizontal="right" vertical="top"/>
    </xf>
    <xf numFmtId="14" fontId="3" fillId="0" borderId="9" xfId="1" applyNumberFormat="1" applyFont="1" applyBorder="1" applyAlignment="1">
      <alignment horizontal="right" vertical="top"/>
    </xf>
    <xf numFmtId="14" fontId="3" fillId="0" borderId="10" xfId="1" applyNumberFormat="1" applyFont="1" applyBorder="1" applyAlignment="1">
      <alignment horizontal="right" vertical="top"/>
    </xf>
    <xf numFmtId="0" fontId="3" fillId="0" borderId="1" xfId="1" applyFont="1" applyBorder="1" applyAlignment="1">
      <alignment horizontal="center" vertical="top"/>
    </xf>
    <xf numFmtId="0" fontId="2" fillId="0" borderId="6" xfId="1" applyNumberFormat="1" applyFont="1" applyBorder="1" applyAlignment="1">
      <alignment horizontal="left" vertical="top"/>
    </xf>
    <xf numFmtId="0" fontId="2" fillId="0" borderId="8" xfId="1" applyNumberFormat="1" applyFont="1" applyBorder="1" applyAlignment="1">
      <alignment horizontal="left" vertical="top"/>
    </xf>
    <xf numFmtId="0" fontId="2" fillId="0" borderId="0" xfId="1" applyFont="1" applyBorder="1" applyAlignment="1">
      <alignment horizontal="center" vertical="top"/>
    </xf>
    <xf numFmtId="0" fontId="2" fillId="0" borderId="7" xfId="1" applyFont="1" applyBorder="1" applyAlignment="1">
      <alignment horizontal="center" vertical="top"/>
    </xf>
    <xf numFmtId="0" fontId="2" fillId="0" borderId="9" xfId="1" applyFont="1" applyBorder="1" applyAlignment="1">
      <alignment horizontal="center" vertical="top"/>
    </xf>
    <xf numFmtId="0" fontId="2" fillId="0" borderId="10" xfId="1" applyFont="1" applyBorder="1" applyAlignment="1">
      <alignment horizontal="center" vertical="top"/>
    </xf>
    <xf numFmtId="0" fontId="2" fillId="0" borderId="11" xfId="1" applyFont="1" applyBorder="1" applyAlignment="1">
      <alignment horizontal="center" vertical="top"/>
    </xf>
    <xf numFmtId="166" fontId="2" fillId="0" borderId="0" xfId="1" applyNumberFormat="1" applyFont="1" applyBorder="1" applyAlignment="1">
      <alignment horizontal="center" vertical="center"/>
    </xf>
    <xf numFmtId="0" fontId="2" fillId="0" borderId="0" xfId="1" applyFont="1" applyBorder="1" applyAlignment="1">
      <alignment horizontal="center" vertical="center"/>
    </xf>
    <xf numFmtId="0" fontId="2" fillId="0" borderId="7" xfId="1" applyFont="1" applyBorder="1" applyAlignment="1">
      <alignment horizontal="center" vertical="center"/>
    </xf>
  </cellXfs>
  <cellStyles count="6">
    <cellStyle name="Moneda" xfId="5" builtinId="4"/>
    <cellStyle name="Moneda 2" xfId="3"/>
    <cellStyle name="Normal" xfId="0" builtinId="0"/>
    <cellStyle name="Normal 2" xfId="1"/>
    <cellStyle name="Normal 2 2" xfId="4"/>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185057</xdr:colOff>
      <xdr:row>2</xdr:row>
      <xdr:rowOff>54429</xdr:rowOff>
    </xdr:from>
    <xdr:to>
      <xdr:col>1</xdr:col>
      <xdr:colOff>1722580</xdr:colOff>
      <xdr:row>8</xdr:row>
      <xdr:rowOff>76200</xdr:rowOff>
    </xdr:to>
    <xdr:pic>
      <xdr:nvPicPr>
        <xdr:cNvPr id="5" name="Imagen 4">
          <a:extLst>
            <a:ext uri="{FF2B5EF4-FFF2-40B4-BE49-F238E27FC236}">
              <a16:creationId xmlns:a16="http://schemas.microsoft.com/office/drawing/2014/main" id="{0942A209-4D16-4574-AE19-D331D116C6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2514" y="511629"/>
          <a:ext cx="1537523" cy="1284514"/>
        </a:xfrm>
        <a:prstGeom prst="rect">
          <a:avLst/>
        </a:prstGeom>
      </xdr:spPr>
    </xdr:pic>
    <xdr:clientData/>
  </xdr:twoCellAnchor>
  <xdr:twoCellAnchor>
    <xdr:from>
      <xdr:col>7</xdr:col>
      <xdr:colOff>46265</xdr:colOff>
      <xdr:row>3</xdr:row>
      <xdr:rowOff>87086</xdr:rowOff>
    </xdr:from>
    <xdr:to>
      <xdr:col>7</xdr:col>
      <xdr:colOff>1560490</xdr:colOff>
      <xdr:row>4</xdr:row>
      <xdr:rowOff>152400</xdr:rowOff>
    </xdr:to>
    <xdr:pic>
      <xdr:nvPicPr>
        <xdr:cNvPr id="7" name="Imagen 6">
          <a:extLst>
            <a:ext uri="{FF2B5EF4-FFF2-40B4-BE49-F238E27FC236}">
              <a16:creationId xmlns:a16="http://schemas.microsoft.com/office/drawing/2014/main" id="{47A73678-DB79-4B13-AB27-66514F0A792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047765" y="740229"/>
          <a:ext cx="1514225" cy="31024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8"/>
  <sheetViews>
    <sheetView showGridLines="0" showZeros="0" tabSelected="1" view="pageBreakPreview" zoomScale="70" zoomScaleNormal="70" zoomScaleSheetLayoutView="70" workbookViewId="0">
      <selection activeCell="F20" sqref="F20:F92"/>
    </sheetView>
  </sheetViews>
  <sheetFormatPr baseColWidth="10" defaultColWidth="9.140625" defaultRowHeight="12.75" x14ac:dyDescent="0.25"/>
  <cols>
    <col min="1" max="1" width="4.85546875" style="1" customWidth="1"/>
    <col min="2" max="2" width="29" style="1" customWidth="1"/>
    <col min="3" max="3" width="68.140625" style="1" customWidth="1"/>
    <col min="4" max="4" width="10.85546875" style="1" customWidth="1"/>
    <col min="5" max="5" width="13.42578125" style="1" customWidth="1"/>
    <col min="6" max="6" width="15.28515625" style="1" customWidth="1"/>
    <col min="7" max="7" width="38.28515625" style="1" customWidth="1"/>
    <col min="8" max="8" width="24" style="68" customWidth="1"/>
    <col min="9" max="16384" width="9.140625" style="1"/>
  </cols>
  <sheetData>
    <row r="1" spans="1:8" ht="18.75" x14ac:dyDescent="0.25">
      <c r="B1" s="91"/>
      <c r="C1" s="6" t="s">
        <v>21</v>
      </c>
      <c r="D1" s="95" t="s">
        <v>24</v>
      </c>
      <c r="E1" s="95"/>
      <c r="F1" s="95"/>
      <c r="G1" s="96"/>
      <c r="H1" s="64"/>
    </row>
    <row r="2" spans="1:8" ht="18.75" x14ac:dyDescent="0.25">
      <c r="B2" s="92"/>
      <c r="C2" s="7" t="s">
        <v>22</v>
      </c>
      <c r="D2" s="113" t="s">
        <v>152</v>
      </c>
      <c r="E2" s="114"/>
      <c r="F2" s="114"/>
      <c r="G2" s="115"/>
      <c r="H2" s="65"/>
    </row>
    <row r="3" spans="1:8" x14ac:dyDescent="0.25">
      <c r="B3" s="92"/>
      <c r="C3" s="90" t="s">
        <v>147</v>
      </c>
      <c r="D3" s="114"/>
      <c r="E3" s="114"/>
      <c r="F3" s="114"/>
      <c r="G3" s="115"/>
      <c r="H3" s="65"/>
    </row>
    <row r="4" spans="1:8" ht="18.75" customHeight="1" x14ac:dyDescent="0.25">
      <c r="B4" s="92"/>
      <c r="C4" s="90"/>
      <c r="D4" s="114"/>
      <c r="E4" s="114"/>
      <c r="F4" s="114"/>
      <c r="G4" s="115"/>
      <c r="H4" s="65"/>
    </row>
    <row r="5" spans="1:8" ht="19.5" thickBot="1" x14ac:dyDescent="0.3">
      <c r="B5" s="92"/>
      <c r="C5" s="26"/>
      <c r="D5" s="114"/>
      <c r="E5" s="114"/>
      <c r="F5" s="114"/>
      <c r="G5" s="115"/>
      <c r="H5" s="65"/>
    </row>
    <row r="6" spans="1:8" x14ac:dyDescent="0.25">
      <c r="B6" s="93"/>
      <c r="C6" s="11" t="s">
        <v>0</v>
      </c>
      <c r="D6" s="97" t="s">
        <v>1</v>
      </c>
      <c r="E6" s="98"/>
      <c r="F6" s="98"/>
      <c r="G6" s="12"/>
      <c r="H6" s="65"/>
    </row>
    <row r="7" spans="1:8" ht="17.25" customHeight="1" x14ac:dyDescent="0.25">
      <c r="B7" s="93"/>
      <c r="C7" s="99" t="s">
        <v>155</v>
      </c>
      <c r="D7" s="101" t="s">
        <v>2</v>
      </c>
      <c r="E7" s="102"/>
      <c r="F7" s="102"/>
      <c r="G7" s="13"/>
      <c r="H7" s="65"/>
    </row>
    <row r="8" spans="1:8" ht="17.25" customHeight="1" x14ac:dyDescent="0.25">
      <c r="B8" s="93"/>
      <c r="C8" s="99"/>
      <c r="D8" s="14"/>
      <c r="E8" s="102" t="s">
        <v>3</v>
      </c>
      <c r="F8" s="102"/>
      <c r="G8" s="15"/>
      <c r="H8" s="65"/>
    </row>
    <row r="9" spans="1:8" ht="17.25" customHeight="1" thickBot="1" x14ac:dyDescent="0.3">
      <c r="B9" s="93"/>
      <c r="C9" s="100"/>
      <c r="D9" s="103" t="s">
        <v>23</v>
      </c>
      <c r="E9" s="104"/>
      <c r="F9" s="104"/>
      <c r="G9" s="16"/>
      <c r="H9" s="66"/>
    </row>
    <row r="10" spans="1:8" x14ac:dyDescent="0.25">
      <c r="B10" s="93"/>
      <c r="C10" s="17" t="s">
        <v>4</v>
      </c>
      <c r="D10" s="105" t="s">
        <v>5</v>
      </c>
      <c r="E10" s="95"/>
      <c r="F10" s="95"/>
      <c r="G10" s="96"/>
      <c r="H10" s="67" t="s">
        <v>6</v>
      </c>
    </row>
    <row r="11" spans="1:8" x14ac:dyDescent="0.25">
      <c r="B11" s="93"/>
      <c r="C11" s="106"/>
      <c r="D11" s="92">
        <v>0</v>
      </c>
      <c r="E11" s="108"/>
      <c r="F11" s="108"/>
      <c r="G11" s="109"/>
      <c r="H11" s="83"/>
    </row>
    <row r="12" spans="1:8" ht="13.5" thickBot="1" x14ac:dyDescent="0.3">
      <c r="B12" s="94"/>
      <c r="C12" s="107"/>
      <c r="D12" s="110"/>
      <c r="E12" s="111"/>
      <c r="F12" s="111"/>
      <c r="G12" s="112"/>
      <c r="H12" s="84"/>
    </row>
    <row r="13" spans="1:8" ht="13.5" thickBot="1" x14ac:dyDescent="0.3"/>
    <row r="14" spans="1:8" ht="13.5" thickBot="1" x14ac:dyDescent="0.3">
      <c r="B14" s="85" t="s">
        <v>148</v>
      </c>
      <c r="C14" s="86"/>
      <c r="D14" s="86"/>
      <c r="E14" s="86"/>
      <c r="F14" s="86"/>
      <c r="G14" s="86"/>
      <c r="H14" s="87"/>
    </row>
    <row r="15" spans="1:8" s="2" customFormat="1" ht="13.5" thickBot="1" x14ac:dyDescent="0.3">
      <c r="B15" s="3"/>
      <c r="C15" s="3"/>
      <c r="D15" s="3"/>
      <c r="E15" s="3"/>
      <c r="F15" s="3"/>
      <c r="G15" s="3"/>
      <c r="H15" s="69"/>
    </row>
    <row r="16" spans="1:8" ht="26.25" thickBot="1" x14ac:dyDescent="0.3">
      <c r="A16" s="54"/>
      <c r="B16" s="55" t="s">
        <v>7</v>
      </c>
      <c r="C16" s="56" t="s">
        <v>8</v>
      </c>
      <c r="D16" s="56" t="s">
        <v>9</v>
      </c>
      <c r="E16" s="57" t="s">
        <v>10</v>
      </c>
      <c r="F16" s="58" t="s">
        <v>11</v>
      </c>
      <c r="G16" s="58" t="s">
        <v>12</v>
      </c>
      <c r="H16" s="70" t="s">
        <v>13</v>
      </c>
    </row>
    <row r="17" spans="2:8" ht="42" customHeight="1" x14ac:dyDescent="0.25">
      <c r="B17" s="18"/>
      <c r="C17" s="19" t="str">
        <f>+C7</f>
        <v>Rehabilitación de 4 puentes peatonales, sobre los Ríos Santiago y Zula, ubicados en el municipio de Ocotlán, Jalisco. Primera etapa.</v>
      </c>
      <c r="D17" s="20"/>
      <c r="E17" s="21"/>
      <c r="F17" s="22"/>
      <c r="G17" s="23"/>
      <c r="H17" s="22"/>
    </row>
    <row r="18" spans="2:8" s="2" customFormat="1" x14ac:dyDescent="0.25">
      <c r="B18" s="27" t="s">
        <v>25</v>
      </c>
      <c r="C18" s="28" t="s">
        <v>154</v>
      </c>
      <c r="D18" s="29"/>
      <c r="E18" s="30"/>
      <c r="F18" s="31"/>
      <c r="G18" s="29"/>
      <c r="H18" s="31">
        <f>+H19+H24+H36+H39+H45+H49</f>
        <v>0</v>
      </c>
    </row>
    <row r="19" spans="2:8" s="24" customFormat="1" ht="23.45" customHeight="1" x14ac:dyDescent="0.25">
      <c r="B19" s="32" t="s">
        <v>26</v>
      </c>
      <c r="C19" s="33" t="s">
        <v>35</v>
      </c>
      <c r="D19" s="34"/>
      <c r="E19" s="35"/>
      <c r="F19" s="36"/>
      <c r="G19" s="34"/>
      <c r="H19" s="36">
        <f>SUM(H20:H23)</f>
        <v>0</v>
      </c>
    </row>
    <row r="20" spans="2:8" s="24" customFormat="1" ht="89.45" customHeight="1" x14ac:dyDescent="0.25">
      <c r="B20" s="25" t="s">
        <v>92</v>
      </c>
      <c r="C20" s="42" t="s">
        <v>55</v>
      </c>
      <c r="D20" s="60" t="s">
        <v>15</v>
      </c>
      <c r="E20" s="77">
        <v>961.6</v>
      </c>
      <c r="F20" s="61"/>
      <c r="G20" s="62"/>
      <c r="H20" s="71">
        <f>ROUND(E20*F20,2)</f>
        <v>0</v>
      </c>
    </row>
    <row r="21" spans="2:8" s="24" customFormat="1" ht="90.6" customHeight="1" x14ac:dyDescent="0.25">
      <c r="B21" s="25" t="s">
        <v>149</v>
      </c>
      <c r="C21" s="63" t="s">
        <v>156</v>
      </c>
      <c r="D21" s="60" t="s">
        <v>15</v>
      </c>
      <c r="E21" s="77">
        <v>2793.51</v>
      </c>
      <c r="F21" s="61"/>
      <c r="G21" s="62"/>
      <c r="H21" s="71">
        <f t="shared" ref="H21:H23" si="0">ROUND(E21*F21,2)</f>
        <v>0</v>
      </c>
    </row>
    <row r="22" spans="2:8" s="24" customFormat="1" ht="149.44999999999999" customHeight="1" x14ac:dyDescent="0.25">
      <c r="B22" s="25" t="s">
        <v>150</v>
      </c>
      <c r="C22" s="43" t="s">
        <v>56</v>
      </c>
      <c r="D22" s="60" t="s">
        <v>14</v>
      </c>
      <c r="E22" s="77">
        <v>522.21</v>
      </c>
      <c r="F22" s="61"/>
      <c r="G22" s="62"/>
      <c r="H22" s="71">
        <f t="shared" si="0"/>
        <v>0</v>
      </c>
    </row>
    <row r="23" spans="2:8" s="24" customFormat="1" ht="75" x14ac:dyDescent="0.25">
      <c r="B23" s="25" t="s">
        <v>151</v>
      </c>
      <c r="C23" s="43" t="s">
        <v>57</v>
      </c>
      <c r="D23" s="60" t="s">
        <v>48</v>
      </c>
      <c r="E23" s="77">
        <v>5983.95</v>
      </c>
      <c r="F23" s="61"/>
      <c r="G23" s="62"/>
      <c r="H23" s="71">
        <f t="shared" si="0"/>
        <v>0</v>
      </c>
    </row>
    <row r="24" spans="2:8" s="2" customFormat="1" ht="15" x14ac:dyDescent="0.25">
      <c r="B24" s="32" t="s">
        <v>27</v>
      </c>
      <c r="C24" s="44" t="s">
        <v>36</v>
      </c>
      <c r="D24" s="38" t="s">
        <v>49</v>
      </c>
      <c r="E24" s="78">
        <v>0</v>
      </c>
      <c r="F24" s="49"/>
      <c r="G24" s="34"/>
      <c r="H24" s="36">
        <f>SUM(H25:H35)</f>
        <v>0</v>
      </c>
    </row>
    <row r="25" spans="2:8" s="2" customFormat="1" ht="120" x14ac:dyDescent="0.25">
      <c r="B25" s="25" t="s">
        <v>93</v>
      </c>
      <c r="C25" s="43" t="s">
        <v>58</v>
      </c>
      <c r="D25" s="60" t="s">
        <v>14</v>
      </c>
      <c r="E25" s="77">
        <v>300</v>
      </c>
      <c r="F25" s="61"/>
      <c r="G25" s="62"/>
      <c r="H25" s="71">
        <f>ROUND(E25*F25,2)</f>
        <v>0</v>
      </c>
    </row>
    <row r="26" spans="2:8" s="2" customFormat="1" ht="79.900000000000006" customHeight="1" x14ac:dyDescent="0.25">
      <c r="B26" s="25" t="s">
        <v>94</v>
      </c>
      <c r="C26" s="43" t="s">
        <v>59</v>
      </c>
      <c r="D26" s="60" t="s">
        <v>15</v>
      </c>
      <c r="E26" s="77">
        <v>929.5</v>
      </c>
      <c r="F26" s="61"/>
      <c r="G26" s="62"/>
      <c r="H26" s="71">
        <f t="shared" ref="H26:H35" si="1">ROUND(E26*F26,2)</f>
        <v>0</v>
      </c>
    </row>
    <row r="27" spans="2:8" s="2" customFormat="1" ht="142.9" customHeight="1" x14ac:dyDescent="0.25">
      <c r="B27" s="25" t="s">
        <v>95</v>
      </c>
      <c r="C27" s="43" t="s">
        <v>60</v>
      </c>
      <c r="D27" s="60" t="s">
        <v>15</v>
      </c>
      <c r="E27" s="77">
        <v>137.5</v>
      </c>
      <c r="F27" s="61"/>
      <c r="G27" s="62"/>
      <c r="H27" s="71">
        <f t="shared" si="1"/>
        <v>0</v>
      </c>
    </row>
    <row r="28" spans="2:8" s="2" customFormat="1" ht="81.599999999999994" customHeight="1" x14ac:dyDescent="0.25">
      <c r="B28" s="25" t="s">
        <v>96</v>
      </c>
      <c r="C28" s="43" t="s">
        <v>61</v>
      </c>
      <c r="D28" s="60" t="s">
        <v>14</v>
      </c>
      <c r="E28" s="77">
        <v>455</v>
      </c>
      <c r="F28" s="61"/>
      <c r="G28" s="62"/>
      <c r="H28" s="71">
        <f t="shared" si="1"/>
        <v>0</v>
      </c>
    </row>
    <row r="29" spans="2:8" s="2" customFormat="1" ht="75" customHeight="1" x14ac:dyDescent="0.25">
      <c r="B29" s="25" t="s">
        <v>97</v>
      </c>
      <c r="C29" s="43" t="s">
        <v>62</v>
      </c>
      <c r="D29" s="60" t="s">
        <v>14</v>
      </c>
      <c r="E29" s="77">
        <v>12.5</v>
      </c>
      <c r="F29" s="61"/>
      <c r="G29" s="62"/>
      <c r="H29" s="71">
        <f t="shared" si="1"/>
        <v>0</v>
      </c>
    </row>
    <row r="30" spans="2:8" s="2" customFormat="1" ht="76.150000000000006" customHeight="1" x14ac:dyDescent="0.25">
      <c r="B30" s="25" t="s">
        <v>98</v>
      </c>
      <c r="C30" s="43" t="s">
        <v>63</v>
      </c>
      <c r="D30" s="60" t="s">
        <v>48</v>
      </c>
      <c r="E30" s="77">
        <v>637.34</v>
      </c>
      <c r="F30" s="61"/>
      <c r="G30" s="62"/>
      <c r="H30" s="71">
        <f t="shared" si="1"/>
        <v>0</v>
      </c>
    </row>
    <row r="31" spans="2:8" s="2" customFormat="1" ht="60" x14ac:dyDescent="0.25">
      <c r="B31" s="25" t="s">
        <v>99</v>
      </c>
      <c r="C31" s="43" t="s">
        <v>64</v>
      </c>
      <c r="D31" s="60" t="s">
        <v>14</v>
      </c>
      <c r="E31" s="77">
        <v>21.6</v>
      </c>
      <c r="F31" s="61"/>
      <c r="G31" s="62"/>
      <c r="H31" s="71">
        <f t="shared" si="1"/>
        <v>0</v>
      </c>
    </row>
    <row r="32" spans="2:8" s="2" customFormat="1" ht="65.45" customHeight="1" x14ac:dyDescent="0.25">
      <c r="B32" s="25" t="s">
        <v>100</v>
      </c>
      <c r="C32" s="43" t="s">
        <v>65</v>
      </c>
      <c r="D32" s="60" t="s">
        <v>15</v>
      </c>
      <c r="E32" s="77">
        <v>17.14</v>
      </c>
      <c r="F32" s="61"/>
      <c r="G32" s="62"/>
      <c r="H32" s="71">
        <f t="shared" si="1"/>
        <v>0</v>
      </c>
    </row>
    <row r="33" spans="2:8" s="2" customFormat="1" ht="76.150000000000006" customHeight="1" x14ac:dyDescent="0.25">
      <c r="B33" s="25" t="s">
        <v>101</v>
      </c>
      <c r="C33" s="43" t="s">
        <v>66</v>
      </c>
      <c r="D33" s="60" t="s">
        <v>14</v>
      </c>
      <c r="E33" s="77">
        <v>29.44</v>
      </c>
      <c r="F33" s="61"/>
      <c r="G33" s="62"/>
      <c r="H33" s="71">
        <f t="shared" si="1"/>
        <v>0</v>
      </c>
    </row>
    <row r="34" spans="2:8" s="2" customFormat="1" ht="73.150000000000006" customHeight="1" x14ac:dyDescent="0.25">
      <c r="B34" s="25" t="s">
        <v>102</v>
      </c>
      <c r="C34" s="43" t="s">
        <v>67</v>
      </c>
      <c r="D34" s="60" t="s">
        <v>48</v>
      </c>
      <c r="E34" s="77">
        <v>991.66</v>
      </c>
      <c r="F34" s="61"/>
      <c r="G34" s="62"/>
      <c r="H34" s="71">
        <f t="shared" si="1"/>
        <v>0</v>
      </c>
    </row>
    <row r="35" spans="2:8" s="2" customFormat="1" ht="60.6" customHeight="1" x14ac:dyDescent="0.25">
      <c r="B35" s="25" t="s">
        <v>103</v>
      </c>
      <c r="C35" s="43" t="s">
        <v>68</v>
      </c>
      <c r="D35" s="60" t="s">
        <v>50</v>
      </c>
      <c r="E35" s="77">
        <v>32.51</v>
      </c>
      <c r="F35" s="61"/>
      <c r="G35" s="62"/>
      <c r="H35" s="71">
        <f t="shared" si="1"/>
        <v>0</v>
      </c>
    </row>
    <row r="36" spans="2:8" s="2" customFormat="1" ht="15" x14ac:dyDescent="0.25">
      <c r="B36" s="32" t="s">
        <v>28</v>
      </c>
      <c r="C36" s="44" t="s">
        <v>37</v>
      </c>
      <c r="D36" s="38" t="s">
        <v>49</v>
      </c>
      <c r="E36" s="79">
        <v>0</v>
      </c>
      <c r="F36" s="51"/>
      <c r="G36" s="40"/>
      <c r="H36" s="36">
        <f>SUM(H37:H38)</f>
        <v>0</v>
      </c>
    </row>
    <row r="37" spans="2:8" s="2" customFormat="1" ht="124.15" customHeight="1" x14ac:dyDescent="0.25">
      <c r="B37" s="25" t="s">
        <v>104</v>
      </c>
      <c r="C37" s="43" t="s">
        <v>69</v>
      </c>
      <c r="D37" s="60" t="s">
        <v>51</v>
      </c>
      <c r="E37" s="77">
        <v>2</v>
      </c>
      <c r="F37" s="61"/>
      <c r="G37" s="62"/>
      <c r="H37" s="71">
        <f>ROUND(E37*F37,2)</f>
        <v>0</v>
      </c>
    </row>
    <row r="38" spans="2:8" s="2" customFormat="1" ht="168.6" customHeight="1" x14ac:dyDescent="0.25">
      <c r="B38" s="25" t="s">
        <v>105</v>
      </c>
      <c r="C38" s="43" t="s">
        <v>70</v>
      </c>
      <c r="D38" s="60" t="s">
        <v>48</v>
      </c>
      <c r="E38" s="77">
        <v>2000</v>
      </c>
      <c r="F38" s="61"/>
      <c r="G38" s="62"/>
      <c r="H38" s="71">
        <f t="shared" ref="H38:H44" si="2">ROUND(E38*F38,2)</f>
        <v>0</v>
      </c>
    </row>
    <row r="39" spans="2:8" s="2" customFormat="1" ht="15" x14ac:dyDescent="0.25">
      <c r="B39" s="32" t="s">
        <v>38</v>
      </c>
      <c r="C39" s="44" t="s">
        <v>39</v>
      </c>
      <c r="D39" s="38" t="s">
        <v>49</v>
      </c>
      <c r="E39" s="80">
        <v>0</v>
      </c>
      <c r="F39" s="50"/>
      <c r="G39" s="40"/>
      <c r="H39" s="36">
        <f>SUM(H40:H44)</f>
        <v>0</v>
      </c>
    </row>
    <row r="40" spans="2:8" s="2" customFormat="1" ht="106.9" customHeight="1" x14ac:dyDescent="0.25">
      <c r="B40" s="25" t="s">
        <v>106</v>
      </c>
      <c r="C40" s="43" t="s">
        <v>71</v>
      </c>
      <c r="D40" s="60" t="s">
        <v>14</v>
      </c>
      <c r="E40" s="77">
        <v>105.38</v>
      </c>
      <c r="F40" s="61"/>
      <c r="G40" s="62"/>
      <c r="H40" s="71">
        <f t="shared" si="2"/>
        <v>0</v>
      </c>
    </row>
    <row r="41" spans="2:8" s="2" customFormat="1" ht="87.6" customHeight="1" x14ac:dyDescent="0.25">
      <c r="B41" s="25" t="s">
        <v>107</v>
      </c>
      <c r="C41" s="43" t="s">
        <v>72</v>
      </c>
      <c r="D41" s="60" t="s">
        <v>14</v>
      </c>
      <c r="E41" s="77">
        <v>522.21</v>
      </c>
      <c r="F41" s="61"/>
      <c r="G41" s="62"/>
      <c r="H41" s="71">
        <f t="shared" si="2"/>
        <v>0</v>
      </c>
    </row>
    <row r="42" spans="2:8" s="2" customFormat="1" ht="133.9" customHeight="1" x14ac:dyDescent="0.25">
      <c r="B42" s="25" t="s">
        <v>108</v>
      </c>
      <c r="C42" s="43" t="s">
        <v>73</v>
      </c>
      <c r="D42" s="60" t="s">
        <v>14</v>
      </c>
      <c r="E42" s="77">
        <v>522.21</v>
      </c>
      <c r="F42" s="61"/>
      <c r="G42" s="62"/>
      <c r="H42" s="71">
        <f t="shared" si="2"/>
        <v>0</v>
      </c>
    </row>
    <row r="43" spans="2:8" s="2" customFormat="1" ht="69.599999999999994" customHeight="1" x14ac:dyDescent="0.25">
      <c r="B43" s="25" t="s">
        <v>109</v>
      </c>
      <c r="C43" s="43" t="s">
        <v>74</v>
      </c>
      <c r="D43" s="60" t="s">
        <v>48</v>
      </c>
      <c r="E43" s="77">
        <v>2306.77</v>
      </c>
      <c r="F43" s="61"/>
      <c r="G43" s="62"/>
      <c r="H43" s="71">
        <f t="shared" si="2"/>
        <v>0</v>
      </c>
    </row>
    <row r="44" spans="2:8" s="2" customFormat="1" ht="75" x14ac:dyDescent="0.25">
      <c r="B44" s="25" t="s">
        <v>110</v>
      </c>
      <c r="C44" s="43" t="s">
        <v>75</v>
      </c>
      <c r="D44" s="60" t="s">
        <v>52</v>
      </c>
      <c r="E44" s="77">
        <v>51.91</v>
      </c>
      <c r="F44" s="61"/>
      <c r="G44" s="62"/>
      <c r="H44" s="71">
        <f t="shared" si="2"/>
        <v>0</v>
      </c>
    </row>
    <row r="45" spans="2:8" s="2" customFormat="1" ht="15" x14ac:dyDescent="0.25">
      <c r="B45" s="32" t="s">
        <v>40</v>
      </c>
      <c r="C45" s="44" t="s">
        <v>41</v>
      </c>
      <c r="D45" s="38" t="s">
        <v>49</v>
      </c>
      <c r="E45" s="80">
        <v>0</v>
      </c>
      <c r="F45" s="50"/>
      <c r="G45" s="40"/>
      <c r="H45" s="36">
        <f>SUM(H46:H48)</f>
        <v>0</v>
      </c>
    </row>
    <row r="46" spans="2:8" s="2" customFormat="1" ht="60" x14ac:dyDescent="0.25">
      <c r="B46" s="25" t="s">
        <v>111</v>
      </c>
      <c r="C46" s="43" t="s">
        <v>76</v>
      </c>
      <c r="D46" s="60" t="s">
        <v>52</v>
      </c>
      <c r="E46" s="77">
        <v>105</v>
      </c>
      <c r="F46" s="61"/>
      <c r="G46" s="62"/>
      <c r="H46" s="71">
        <f>ROUND(E46*F46,2)</f>
        <v>0</v>
      </c>
    </row>
    <row r="47" spans="2:8" s="2" customFormat="1" ht="52.15" customHeight="1" x14ac:dyDescent="0.25">
      <c r="B47" s="25" t="s">
        <v>112</v>
      </c>
      <c r="C47" s="43" t="s">
        <v>77</v>
      </c>
      <c r="D47" s="60" t="s">
        <v>51</v>
      </c>
      <c r="E47" s="77">
        <v>7</v>
      </c>
      <c r="F47" s="61"/>
      <c r="G47" s="62"/>
      <c r="H47" s="71">
        <f t="shared" ref="H47:H52" si="3">ROUND(E47*F47,2)</f>
        <v>0</v>
      </c>
    </row>
    <row r="48" spans="2:8" s="2" customFormat="1" ht="60" x14ac:dyDescent="0.25">
      <c r="B48" s="25" t="s">
        <v>113</v>
      </c>
      <c r="C48" s="43" t="s">
        <v>78</v>
      </c>
      <c r="D48" s="60" t="s">
        <v>52</v>
      </c>
      <c r="E48" s="77">
        <v>210</v>
      </c>
      <c r="F48" s="61"/>
      <c r="G48" s="62"/>
      <c r="H48" s="71">
        <f t="shared" si="3"/>
        <v>0</v>
      </c>
    </row>
    <row r="49" spans="2:8" s="2" customFormat="1" ht="15" x14ac:dyDescent="0.25">
      <c r="B49" s="32" t="s">
        <v>42</v>
      </c>
      <c r="C49" s="44" t="s">
        <v>43</v>
      </c>
      <c r="D49" s="38" t="s">
        <v>49</v>
      </c>
      <c r="E49" s="80">
        <v>0</v>
      </c>
      <c r="F49" s="50"/>
      <c r="G49" s="40"/>
      <c r="H49" s="36">
        <f>SUM(H50:H52)</f>
        <v>0</v>
      </c>
    </row>
    <row r="50" spans="2:8" s="2" customFormat="1" ht="60" x14ac:dyDescent="0.25">
      <c r="B50" s="25" t="s">
        <v>114</v>
      </c>
      <c r="C50" s="43" t="s">
        <v>79</v>
      </c>
      <c r="D50" s="60" t="s">
        <v>15</v>
      </c>
      <c r="E50" s="77">
        <v>294.25</v>
      </c>
      <c r="F50" s="61"/>
      <c r="G50" s="62"/>
      <c r="H50" s="71">
        <f t="shared" si="3"/>
        <v>0</v>
      </c>
    </row>
    <row r="51" spans="2:8" s="2" customFormat="1" ht="49.15" customHeight="1" x14ac:dyDescent="0.25">
      <c r="B51" s="25" t="s">
        <v>115</v>
      </c>
      <c r="C51" s="43" t="s">
        <v>80</v>
      </c>
      <c r="D51" s="60" t="s">
        <v>153</v>
      </c>
      <c r="E51" s="77">
        <v>2942.05</v>
      </c>
      <c r="F51" s="61"/>
      <c r="G51" s="62"/>
      <c r="H51" s="71">
        <f t="shared" si="3"/>
        <v>0</v>
      </c>
    </row>
    <row r="52" spans="2:8" s="2" customFormat="1" ht="30" x14ac:dyDescent="0.25">
      <c r="B52" s="25" t="s">
        <v>116</v>
      </c>
      <c r="C52" s="43" t="s">
        <v>81</v>
      </c>
      <c r="D52" s="60" t="s">
        <v>14</v>
      </c>
      <c r="E52" s="77">
        <v>105.38</v>
      </c>
      <c r="F52" s="61"/>
      <c r="G52" s="62"/>
      <c r="H52" s="71">
        <f t="shared" si="3"/>
        <v>0</v>
      </c>
    </row>
    <row r="53" spans="2:8" s="2" customFormat="1" ht="15" x14ac:dyDescent="0.25">
      <c r="B53" s="27" t="s">
        <v>29</v>
      </c>
      <c r="C53" s="45" t="s">
        <v>53</v>
      </c>
      <c r="D53" s="38" t="s">
        <v>49</v>
      </c>
      <c r="E53" s="81">
        <v>0</v>
      </c>
      <c r="F53" s="52"/>
      <c r="G53" s="41"/>
      <c r="H53" s="31">
        <f>+H54+H58+H65+H69</f>
        <v>0</v>
      </c>
    </row>
    <row r="54" spans="2:8" s="2" customFormat="1" ht="15" x14ac:dyDescent="0.25">
      <c r="B54" s="32" t="s">
        <v>30</v>
      </c>
      <c r="C54" s="44" t="s">
        <v>35</v>
      </c>
      <c r="D54" s="38" t="s">
        <v>49</v>
      </c>
      <c r="E54" s="82">
        <v>0</v>
      </c>
      <c r="F54" s="53"/>
      <c r="G54" s="39"/>
      <c r="H54" s="36">
        <f>SUM(H55:H57)</f>
        <v>0</v>
      </c>
    </row>
    <row r="55" spans="2:8" s="2" customFormat="1" ht="139.9" customHeight="1" x14ac:dyDescent="0.25">
      <c r="B55" s="25" t="s">
        <v>117</v>
      </c>
      <c r="C55" s="43" t="s">
        <v>82</v>
      </c>
      <c r="D55" s="60" t="s">
        <v>14</v>
      </c>
      <c r="E55" s="77">
        <v>660</v>
      </c>
      <c r="F55" s="61"/>
      <c r="G55" s="62"/>
      <c r="H55" s="71">
        <f>ROUND(E55*F55,2)</f>
        <v>0</v>
      </c>
    </row>
    <row r="56" spans="2:8" s="2" customFormat="1" ht="91.9" customHeight="1" x14ac:dyDescent="0.25">
      <c r="B56" s="25" t="s">
        <v>118</v>
      </c>
      <c r="C56" s="43" t="s">
        <v>57</v>
      </c>
      <c r="D56" s="60" t="s">
        <v>48</v>
      </c>
      <c r="E56" s="77">
        <v>7562.75</v>
      </c>
      <c r="F56" s="61"/>
      <c r="G56" s="62"/>
      <c r="H56" s="71">
        <f t="shared" ref="H56:H57" si="4">ROUND(E56*F56,2)</f>
        <v>0</v>
      </c>
    </row>
    <row r="57" spans="2:8" s="2" customFormat="1" ht="30" x14ac:dyDescent="0.25">
      <c r="B57" s="25" t="s">
        <v>119</v>
      </c>
      <c r="C57" s="43" t="s">
        <v>83</v>
      </c>
      <c r="D57" s="60" t="s">
        <v>48</v>
      </c>
      <c r="E57" s="77">
        <v>980</v>
      </c>
      <c r="F57" s="61"/>
      <c r="G57" s="62"/>
      <c r="H57" s="71">
        <f t="shared" si="4"/>
        <v>0</v>
      </c>
    </row>
    <row r="58" spans="2:8" s="2" customFormat="1" ht="15" x14ac:dyDescent="0.25">
      <c r="B58" s="32" t="s">
        <v>44</v>
      </c>
      <c r="C58" s="44" t="s">
        <v>39</v>
      </c>
      <c r="D58" s="38" t="s">
        <v>49</v>
      </c>
      <c r="E58" s="79">
        <v>0</v>
      </c>
      <c r="F58" s="51"/>
      <c r="G58" s="40"/>
      <c r="H58" s="36">
        <f>SUM(H59:H64)</f>
        <v>0</v>
      </c>
    </row>
    <row r="59" spans="2:8" s="2" customFormat="1" ht="79.150000000000006" customHeight="1" x14ac:dyDescent="0.25">
      <c r="B59" s="25" t="s">
        <v>120</v>
      </c>
      <c r="C59" s="43" t="s">
        <v>84</v>
      </c>
      <c r="D59" s="60" t="s">
        <v>14</v>
      </c>
      <c r="E59" s="77">
        <v>110</v>
      </c>
      <c r="F59" s="61"/>
      <c r="G59" s="62"/>
      <c r="H59" s="71">
        <f>ROUND(E59*F59,2)</f>
        <v>0</v>
      </c>
    </row>
    <row r="60" spans="2:8" s="2" customFormat="1" ht="86.45" customHeight="1" x14ac:dyDescent="0.25">
      <c r="B60" s="25" t="s">
        <v>121</v>
      </c>
      <c r="C60" s="43" t="s">
        <v>85</v>
      </c>
      <c r="D60" s="60" t="s">
        <v>14</v>
      </c>
      <c r="E60" s="77">
        <v>660</v>
      </c>
      <c r="F60" s="61"/>
      <c r="G60" s="62"/>
      <c r="H60" s="71">
        <f t="shared" ref="H60:H64" si="5">ROUND(E60*F60,2)</f>
        <v>0</v>
      </c>
    </row>
    <row r="61" spans="2:8" s="2" customFormat="1" ht="136.9" customHeight="1" x14ac:dyDescent="0.25">
      <c r="B61" s="25" t="s">
        <v>122</v>
      </c>
      <c r="C61" s="43" t="s">
        <v>86</v>
      </c>
      <c r="D61" s="60" t="s">
        <v>14</v>
      </c>
      <c r="E61" s="77">
        <v>660</v>
      </c>
      <c r="F61" s="61"/>
      <c r="G61" s="62"/>
      <c r="H61" s="71">
        <f t="shared" si="5"/>
        <v>0</v>
      </c>
    </row>
    <row r="62" spans="2:8" s="2" customFormat="1" ht="60" x14ac:dyDescent="0.25">
      <c r="B62" s="25" t="s">
        <v>123</v>
      </c>
      <c r="C62" s="43" t="s">
        <v>74</v>
      </c>
      <c r="D62" s="60" t="s">
        <v>48</v>
      </c>
      <c r="E62" s="77">
        <v>2407.9</v>
      </c>
      <c r="F62" s="61"/>
      <c r="G62" s="62"/>
      <c r="H62" s="71">
        <f t="shared" si="5"/>
        <v>0</v>
      </c>
    </row>
    <row r="63" spans="2:8" s="2" customFormat="1" ht="90.6" customHeight="1" x14ac:dyDescent="0.25">
      <c r="B63" s="25" t="s">
        <v>124</v>
      </c>
      <c r="C63" s="43" t="s">
        <v>87</v>
      </c>
      <c r="D63" s="60" t="s">
        <v>48</v>
      </c>
      <c r="E63" s="77">
        <v>2395</v>
      </c>
      <c r="F63" s="61"/>
      <c r="G63" s="62"/>
      <c r="H63" s="71">
        <f t="shared" si="5"/>
        <v>0</v>
      </c>
    </row>
    <row r="64" spans="2:8" s="2" customFormat="1" ht="75" x14ac:dyDescent="0.25">
      <c r="B64" s="25" t="s">
        <v>125</v>
      </c>
      <c r="C64" s="43" t="s">
        <v>75</v>
      </c>
      <c r="D64" s="60" t="s">
        <v>52</v>
      </c>
      <c r="E64" s="77">
        <v>55</v>
      </c>
      <c r="F64" s="61"/>
      <c r="G64" s="62"/>
      <c r="H64" s="71">
        <f t="shared" si="5"/>
        <v>0</v>
      </c>
    </row>
    <row r="65" spans="2:8" s="2" customFormat="1" ht="15" x14ac:dyDescent="0.25">
      <c r="B65" s="32" t="s">
        <v>45</v>
      </c>
      <c r="C65" s="44" t="s">
        <v>41</v>
      </c>
      <c r="D65" s="38" t="s">
        <v>49</v>
      </c>
      <c r="E65" s="79">
        <v>0</v>
      </c>
      <c r="F65" s="51"/>
      <c r="G65" s="40"/>
      <c r="H65" s="36">
        <f>SUM(H66:H68)</f>
        <v>0</v>
      </c>
    </row>
    <row r="66" spans="2:8" s="2" customFormat="1" ht="60" x14ac:dyDescent="0.25">
      <c r="B66" s="25" t="s">
        <v>126</v>
      </c>
      <c r="C66" s="43" t="s">
        <v>88</v>
      </c>
      <c r="D66" s="60" t="s">
        <v>52</v>
      </c>
      <c r="E66" s="77">
        <v>75</v>
      </c>
      <c r="F66" s="61"/>
      <c r="G66" s="62"/>
      <c r="H66" s="71">
        <f>ROUND(E66*F66,2)</f>
        <v>0</v>
      </c>
    </row>
    <row r="67" spans="2:8" s="2" customFormat="1" ht="45" x14ac:dyDescent="0.25">
      <c r="B67" s="25" t="s">
        <v>127</v>
      </c>
      <c r="C67" s="43" t="s">
        <v>77</v>
      </c>
      <c r="D67" s="60" t="s">
        <v>51</v>
      </c>
      <c r="E67" s="77">
        <v>5</v>
      </c>
      <c r="F67" s="61"/>
      <c r="G67" s="62"/>
      <c r="H67" s="71">
        <f t="shared" ref="H67:H72" si="6">ROUND(E67*F67,2)</f>
        <v>0</v>
      </c>
    </row>
    <row r="68" spans="2:8" s="2" customFormat="1" ht="60" x14ac:dyDescent="0.25">
      <c r="B68" s="25" t="s">
        <v>128</v>
      </c>
      <c r="C68" s="43" t="s">
        <v>78</v>
      </c>
      <c r="D68" s="60" t="s">
        <v>52</v>
      </c>
      <c r="E68" s="77">
        <v>150</v>
      </c>
      <c r="F68" s="61"/>
      <c r="G68" s="62"/>
      <c r="H68" s="71">
        <f t="shared" si="6"/>
        <v>0</v>
      </c>
    </row>
    <row r="69" spans="2:8" s="2" customFormat="1" ht="15" x14ac:dyDescent="0.25">
      <c r="B69" s="32" t="s">
        <v>46</v>
      </c>
      <c r="C69" s="44" t="s">
        <v>43</v>
      </c>
      <c r="D69" s="38" t="s">
        <v>49</v>
      </c>
      <c r="E69" s="79">
        <v>0</v>
      </c>
      <c r="F69" s="51"/>
      <c r="G69" s="40"/>
      <c r="H69" s="36">
        <f>SUM(H70:H72)</f>
        <v>0</v>
      </c>
    </row>
    <row r="70" spans="2:8" s="2" customFormat="1" ht="60" x14ac:dyDescent="0.25">
      <c r="B70" s="25" t="s">
        <v>129</v>
      </c>
      <c r="C70" s="43" t="s">
        <v>79</v>
      </c>
      <c r="D70" s="60" t="s">
        <v>15</v>
      </c>
      <c r="E70" s="77">
        <v>2.0299999999999998</v>
      </c>
      <c r="F70" s="61"/>
      <c r="G70" s="62"/>
      <c r="H70" s="71">
        <f t="shared" si="6"/>
        <v>0</v>
      </c>
    </row>
    <row r="71" spans="2:8" s="2" customFormat="1" ht="45" x14ac:dyDescent="0.25">
      <c r="B71" s="25" t="s">
        <v>130</v>
      </c>
      <c r="C71" s="43" t="s">
        <v>89</v>
      </c>
      <c r="D71" s="60" t="s">
        <v>153</v>
      </c>
      <c r="E71" s="77">
        <v>20.3</v>
      </c>
      <c r="F71" s="61"/>
      <c r="G71" s="62"/>
      <c r="H71" s="71">
        <f t="shared" si="6"/>
        <v>0</v>
      </c>
    </row>
    <row r="72" spans="2:8" s="2" customFormat="1" ht="30" x14ac:dyDescent="0.25">
      <c r="B72" s="25" t="s">
        <v>131</v>
      </c>
      <c r="C72" s="43" t="s">
        <v>81</v>
      </c>
      <c r="D72" s="60" t="s">
        <v>14</v>
      </c>
      <c r="E72" s="77">
        <v>198</v>
      </c>
      <c r="F72" s="61"/>
      <c r="G72" s="62"/>
      <c r="H72" s="71">
        <f t="shared" si="6"/>
        <v>0</v>
      </c>
    </row>
    <row r="73" spans="2:8" s="2" customFormat="1" ht="15" x14ac:dyDescent="0.25">
      <c r="B73" s="27" t="s">
        <v>31</v>
      </c>
      <c r="C73" s="45" t="s">
        <v>54</v>
      </c>
      <c r="D73" s="38" t="s">
        <v>49</v>
      </c>
      <c r="E73" s="81">
        <v>0</v>
      </c>
      <c r="F73" s="52"/>
      <c r="G73" s="41"/>
      <c r="H73" s="31">
        <f>+H74+H78+H85+H89</f>
        <v>0</v>
      </c>
    </row>
    <row r="74" spans="2:8" s="2" customFormat="1" ht="15" x14ac:dyDescent="0.25">
      <c r="B74" s="32" t="s">
        <v>32</v>
      </c>
      <c r="C74" s="44" t="s">
        <v>35</v>
      </c>
      <c r="D74" s="38" t="s">
        <v>49</v>
      </c>
      <c r="E74" s="82">
        <v>0</v>
      </c>
      <c r="F74" s="53"/>
      <c r="G74" s="39"/>
      <c r="H74" s="36">
        <f>SUM(H75:H77)</f>
        <v>0</v>
      </c>
    </row>
    <row r="75" spans="2:8" s="2" customFormat="1" ht="132.6" customHeight="1" x14ac:dyDescent="0.25">
      <c r="B75" s="25" t="s">
        <v>132</v>
      </c>
      <c r="C75" s="43" t="s">
        <v>82</v>
      </c>
      <c r="D75" s="60" t="s">
        <v>14</v>
      </c>
      <c r="E75" s="77">
        <v>792</v>
      </c>
      <c r="F75" s="61"/>
      <c r="G75" s="62"/>
      <c r="H75" s="71">
        <f>ROUND(E75*F75,2)</f>
        <v>0</v>
      </c>
    </row>
    <row r="76" spans="2:8" s="2" customFormat="1" ht="85.9" customHeight="1" x14ac:dyDescent="0.25">
      <c r="B76" s="25" t="s">
        <v>133</v>
      </c>
      <c r="C76" s="43" t="s">
        <v>57</v>
      </c>
      <c r="D76" s="60" t="s">
        <v>48</v>
      </c>
      <c r="E76" s="77">
        <v>5025.5</v>
      </c>
      <c r="F76" s="61"/>
      <c r="G76" s="62"/>
      <c r="H76" s="71">
        <f t="shared" ref="H76:H77" si="7">ROUND(E76*F76,2)</f>
        <v>0</v>
      </c>
    </row>
    <row r="77" spans="2:8" s="2" customFormat="1" ht="42.6" customHeight="1" x14ac:dyDescent="0.25">
      <c r="B77" s="25" t="s">
        <v>134</v>
      </c>
      <c r="C77" s="43" t="s">
        <v>90</v>
      </c>
      <c r="D77" s="60" t="s">
        <v>48</v>
      </c>
      <c r="E77" s="77">
        <v>980</v>
      </c>
      <c r="F77" s="61"/>
      <c r="G77" s="62"/>
      <c r="H77" s="71">
        <f t="shared" si="7"/>
        <v>0</v>
      </c>
    </row>
    <row r="78" spans="2:8" s="2" customFormat="1" ht="15" x14ac:dyDescent="0.25">
      <c r="B78" s="32" t="s">
        <v>33</v>
      </c>
      <c r="C78" s="44" t="s">
        <v>39</v>
      </c>
      <c r="D78" s="38" t="s">
        <v>49</v>
      </c>
      <c r="E78" s="82">
        <v>0</v>
      </c>
      <c r="F78" s="53"/>
      <c r="G78" s="39"/>
      <c r="H78" s="36">
        <f>SUM(H79:H84)</f>
        <v>0</v>
      </c>
    </row>
    <row r="79" spans="2:8" s="2" customFormat="1" ht="99" customHeight="1" x14ac:dyDescent="0.25">
      <c r="B79" s="25" t="s">
        <v>135</v>
      </c>
      <c r="C79" s="43" t="s">
        <v>91</v>
      </c>
      <c r="D79" s="60" t="s">
        <v>14</v>
      </c>
      <c r="E79" s="77">
        <v>190</v>
      </c>
      <c r="F79" s="61"/>
      <c r="G79" s="62"/>
      <c r="H79" s="71">
        <f>ROUND(E79*F79,2)</f>
        <v>0</v>
      </c>
    </row>
    <row r="80" spans="2:8" s="2" customFormat="1" ht="93" customHeight="1" x14ac:dyDescent="0.25">
      <c r="B80" s="25" t="s">
        <v>136</v>
      </c>
      <c r="C80" s="43" t="s">
        <v>85</v>
      </c>
      <c r="D80" s="60" t="s">
        <v>14</v>
      </c>
      <c r="E80" s="77">
        <v>792</v>
      </c>
      <c r="F80" s="61"/>
      <c r="G80" s="62"/>
      <c r="H80" s="71">
        <f t="shared" ref="H80:H84" si="8">ROUND(E80*F80,2)</f>
        <v>0</v>
      </c>
    </row>
    <row r="81" spans="2:8" s="2" customFormat="1" ht="135" x14ac:dyDescent="0.25">
      <c r="B81" s="25" t="s">
        <v>137</v>
      </c>
      <c r="C81" s="43" t="s">
        <v>86</v>
      </c>
      <c r="D81" s="60" t="s">
        <v>14</v>
      </c>
      <c r="E81" s="77">
        <v>792</v>
      </c>
      <c r="F81" s="61"/>
      <c r="G81" s="62"/>
      <c r="H81" s="71">
        <f t="shared" si="8"/>
        <v>0</v>
      </c>
    </row>
    <row r="82" spans="2:8" s="2" customFormat="1" ht="60" customHeight="1" x14ac:dyDescent="0.25">
      <c r="B82" s="25" t="s">
        <v>138</v>
      </c>
      <c r="C82" s="43" t="s">
        <v>74</v>
      </c>
      <c r="D82" s="60" t="s">
        <v>48</v>
      </c>
      <c r="E82" s="77">
        <v>4159.1000000000004</v>
      </c>
      <c r="F82" s="61"/>
      <c r="G82" s="62"/>
      <c r="H82" s="71">
        <f t="shared" si="8"/>
        <v>0</v>
      </c>
    </row>
    <row r="83" spans="2:8" s="2" customFormat="1" ht="91.9" customHeight="1" x14ac:dyDescent="0.25">
      <c r="B83" s="25" t="s">
        <v>139</v>
      </c>
      <c r="C83" s="43" t="s">
        <v>87</v>
      </c>
      <c r="D83" s="60" t="s">
        <v>48</v>
      </c>
      <c r="E83" s="77">
        <v>3058.76</v>
      </c>
      <c r="F83" s="61"/>
      <c r="G83" s="62"/>
      <c r="H83" s="71">
        <f t="shared" si="8"/>
        <v>0</v>
      </c>
    </row>
    <row r="84" spans="2:8" s="2" customFormat="1" ht="75" x14ac:dyDescent="0.25">
      <c r="B84" s="25" t="s">
        <v>140</v>
      </c>
      <c r="C84" s="43" t="s">
        <v>75</v>
      </c>
      <c r="D84" s="60" t="s">
        <v>52</v>
      </c>
      <c r="E84" s="77">
        <v>60</v>
      </c>
      <c r="F84" s="61"/>
      <c r="G84" s="62"/>
      <c r="H84" s="71">
        <f t="shared" si="8"/>
        <v>0</v>
      </c>
    </row>
    <row r="85" spans="2:8" s="2" customFormat="1" ht="15" x14ac:dyDescent="0.25">
      <c r="B85" s="32" t="s">
        <v>34</v>
      </c>
      <c r="C85" s="44" t="s">
        <v>41</v>
      </c>
      <c r="D85" s="38" t="s">
        <v>49</v>
      </c>
      <c r="E85" s="82">
        <v>0</v>
      </c>
      <c r="F85" s="53"/>
      <c r="G85" s="39"/>
      <c r="H85" s="36">
        <f>SUM(H86:H88)</f>
        <v>0</v>
      </c>
    </row>
    <row r="86" spans="2:8" s="2" customFormat="1" ht="60" x14ac:dyDescent="0.25">
      <c r="B86" s="25" t="s">
        <v>141</v>
      </c>
      <c r="C86" s="43" t="s">
        <v>88</v>
      </c>
      <c r="D86" s="60" t="s">
        <v>52</v>
      </c>
      <c r="E86" s="77">
        <v>95</v>
      </c>
      <c r="F86" s="61"/>
      <c r="G86" s="62"/>
      <c r="H86" s="71">
        <f>ROUND(E86*F86,2)</f>
        <v>0</v>
      </c>
    </row>
    <row r="87" spans="2:8" s="2" customFormat="1" ht="45" x14ac:dyDescent="0.25">
      <c r="B87" s="25" t="s">
        <v>142</v>
      </c>
      <c r="C87" s="43" t="s">
        <v>77</v>
      </c>
      <c r="D87" s="60" t="s">
        <v>51</v>
      </c>
      <c r="E87" s="77">
        <v>6</v>
      </c>
      <c r="F87" s="61"/>
      <c r="G87" s="62"/>
      <c r="H87" s="71">
        <f t="shared" ref="H87:H92" si="9">ROUND(E87*F87,2)</f>
        <v>0</v>
      </c>
    </row>
    <row r="88" spans="2:8" s="2" customFormat="1" ht="60" x14ac:dyDescent="0.25">
      <c r="B88" s="25" t="s">
        <v>143</v>
      </c>
      <c r="C88" s="43" t="s">
        <v>78</v>
      </c>
      <c r="D88" s="60" t="s">
        <v>52</v>
      </c>
      <c r="E88" s="77">
        <v>190</v>
      </c>
      <c r="F88" s="61"/>
      <c r="G88" s="62"/>
      <c r="H88" s="71">
        <f t="shared" si="9"/>
        <v>0</v>
      </c>
    </row>
    <row r="89" spans="2:8" s="2" customFormat="1" ht="15" x14ac:dyDescent="0.25">
      <c r="B89" s="32" t="s">
        <v>47</v>
      </c>
      <c r="C89" s="44" t="s">
        <v>43</v>
      </c>
      <c r="D89" s="38" t="s">
        <v>49</v>
      </c>
      <c r="E89" s="79">
        <v>0</v>
      </c>
      <c r="F89" s="51"/>
      <c r="G89" s="40"/>
      <c r="H89" s="36">
        <f>SUM(H90:H92)</f>
        <v>0</v>
      </c>
    </row>
    <row r="90" spans="2:8" s="2" customFormat="1" ht="60" x14ac:dyDescent="0.25">
      <c r="B90" s="25" t="s">
        <v>144</v>
      </c>
      <c r="C90" s="43" t="s">
        <v>79</v>
      </c>
      <c r="D90" s="60" t="s">
        <v>15</v>
      </c>
      <c r="E90" s="77">
        <v>2.0299999999999998</v>
      </c>
      <c r="F90" s="61"/>
      <c r="G90" s="62"/>
      <c r="H90" s="71">
        <f t="shared" si="9"/>
        <v>0</v>
      </c>
    </row>
    <row r="91" spans="2:8" s="2" customFormat="1" ht="45" x14ac:dyDescent="0.25">
      <c r="B91" s="25" t="s">
        <v>145</v>
      </c>
      <c r="C91" s="43" t="s">
        <v>89</v>
      </c>
      <c r="D91" s="60" t="s">
        <v>153</v>
      </c>
      <c r="E91" s="77">
        <v>20.12</v>
      </c>
      <c r="F91" s="61"/>
      <c r="G91" s="62"/>
      <c r="H91" s="71">
        <f t="shared" si="9"/>
        <v>0</v>
      </c>
    </row>
    <row r="92" spans="2:8" s="2" customFormat="1" ht="30" x14ac:dyDescent="0.25">
      <c r="B92" s="25" t="s">
        <v>146</v>
      </c>
      <c r="C92" s="43" t="s">
        <v>81</v>
      </c>
      <c r="D92" s="60" t="s">
        <v>14</v>
      </c>
      <c r="E92" s="77">
        <v>252</v>
      </c>
      <c r="F92" s="61"/>
      <c r="G92" s="62"/>
      <c r="H92" s="71">
        <f t="shared" si="9"/>
        <v>0</v>
      </c>
    </row>
    <row r="93" spans="2:8" s="2" customFormat="1" x14ac:dyDescent="0.25">
      <c r="E93" s="8"/>
      <c r="H93" s="72"/>
    </row>
    <row r="94" spans="2:8" s="2" customFormat="1" x14ac:dyDescent="0.25">
      <c r="B94" s="9"/>
      <c r="C94" s="37" t="s">
        <v>16</v>
      </c>
      <c r="D94" s="9"/>
      <c r="E94" s="10"/>
      <c r="F94" s="9"/>
      <c r="G94" s="9"/>
      <c r="H94" s="73"/>
    </row>
    <row r="95" spans="2:8" s="2" customFormat="1" x14ac:dyDescent="0.25">
      <c r="E95" s="8"/>
      <c r="H95" s="72"/>
    </row>
    <row r="96" spans="2:8" s="2" customFormat="1" ht="25.5" x14ac:dyDescent="0.25">
      <c r="B96" s="18"/>
      <c r="C96" s="19" t="str">
        <f>+C7</f>
        <v>Rehabilitación de 4 puentes peatonales, sobre los Ríos Santiago y Zula, ubicados en el municipio de Ocotlán, Jalisco. Primera etapa.</v>
      </c>
      <c r="D96" s="20"/>
      <c r="E96" s="21"/>
      <c r="F96" s="22"/>
      <c r="G96" s="23"/>
      <c r="H96" s="46">
        <f>+H97+H104+H109</f>
        <v>0</v>
      </c>
    </row>
    <row r="97" spans="2:8" s="4" customFormat="1" x14ac:dyDescent="0.25">
      <c r="B97" s="27" t="s">
        <v>25</v>
      </c>
      <c r="C97" s="47" t="str">
        <f>VLOOKUP(B97,B18:H94,2,FALSE)</f>
        <v>PUENTE No. 1 FCO. JAVIER MINA</v>
      </c>
      <c r="D97" s="34"/>
      <c r="E97" s="35"/>
      <c r="F97" s="36"/>
      <c r="G97" s="34"/>
      <c r="H97" s="48">
        <f t="shared" ref="H97:H113" si="10">VLOOKUP($B97,$B$17:$H$93,7,FALSE)</f>
        <v>0</v>
      </c>
    </row>
    <row r="98" spans="2:8" s="4" customFormat="1" x14ac:dyDescent="0.25">
      <c r="B98" s="32" t="s">
        <v>26</v>
      </c>
      <c r="C98" s="33" t="str">
        <f>VLOOKUP(B98,B19:H95,2,FALSE)</f>
        <v>PRELIMINARES</v>
      </c>
      <c r="D98" s="34"/>
      <c r="E98" s="35"/>
      <c r="F98" s="36"/>
      <c r="G98" s="34"/>
      <c r="H98" s="36">
        <f t="shared" si="10"/>
        <v>0</v>
      </c>
    </row>
    <row r="99" spans="2:8" s="4" customFormat="1" x14ac:dyDescent="0.25">
      <c r="B99" s="32" t="s">
        <v>27</v>
      </c>
      <c r="C99" s="33" t="str">
        <f>VLOOKUP(B99,B20:H96,2,FALSE)</f>
        <v>CIMENTACIÓN</v>
      </c>
      <c r="D99" s="34"/>
      <c r="E99" s="35"/>
      <c r="F99" s="36"/>
      <c r="G99" s="34"/>
      <c r="H99" s="36">
        <f t="shared" si="10"/>
        <v>0</v>
      </c>
    </row>
    <row r="100" spans="2:8" s="4" customFormat="1" x14ac:dyDescent="0.25">
      <c r="B100" s="32" t="s">
        <v>28</v>
      </c>
      <c r="C100" s="33" t="str">
        <f>VLOOKUP(B100,B21:H96,2,FALSE)</f>
        <v>ESTRUCTURA DE ACERO</v>
      </c>
      <c r="D100" s="34"/>
      <c r="E100" s="35"/>
      <c r="F100" s="36"/>
      <c r="G100" s="34"/>
      <c r="H100" s="36">
        <f t="shared" si="10"/>
        <v>0</v>
      </c>
    </row>
    <row r="101" spans="2:8" s="4" customFormat="1" x14ac:dyDescent="0.25">
      <c r="B101" s="32" t="s">
        <v>38</v>
      </c>
      <c r="C101" s="33" t="str">
        <f>VLOOKUP(B101,B22:H97,2,FALSE)</f>
        <v>RECUBRIMIENTO</v>
      </c>
      <c r="D101" s="34"/>
      <c r="E101" s="35"/>
      <c r="F101" s="36"/>
      <c r="G101" s="34"/>
      <c r="H101" s="36">
        <f t="shared" si="10"/>
        <v>0</v>
      </c>
    </row>
    <row r="102" spans="2:8" s="4" customFormat="1" x14ac:dyDescent="0.25">
      <c r="B102" s="32" t="s">
        <v>40</v>
      </c>
      <c r="C102" s="33" t="str">
        <f>VLOOKUP(B102,B22:H98,2,FALSE)</f>
        <v>ELECTRICO</v>
      </c>
      <c r="D102" s="34"/>
      <c r="E102" s="35"/>
      <c r="F102" s="36"/>
      <c r="G102" s="34"/>
      <c r="H102" s="36">
        <f t="shared" si="10"/>
        <v>0</v>
      </c>
    </row>
    <row r="103" spans="2:8" s="4" customFormat="1" x14ac:dyDescent="0.25">
      <c r="B103" s="32" t="s">
        <v>42</v>
      </c>
      <c r="C103" s="33" t="str">
        <f>VLOOKUP(B103,B22:H99,2,FALSE)</f>
        <v>LIMPIEZA</v>
      </c>
      <c r="D103" s="34"/>
      <c r="E103" s="35"/>
      <c r="F103" s="36"/>
      <c r="G103" s="34"/>
      <c r="H103" s="36">
        <f t="shared" si="10"/>
        <v>0</v>
      </c>
    </row>
    <row r="104" spans="2:8" s="4" customFormat="1" x14ac:dyDescent="0.25">
      <c r="B104" s="27" t="s">
        <v>29</v>
      </c>
      <c r="C104" s="47" t="str">
        <f>VLOOKUP(B104,B23:H100,2,FALSE)</f>
        <v>PUENTE NO. 2 ENTRADA A LA FERIA</v>
      </c>
      <c r="D104" s="34"/>
      <c r="E104" s="35"/>
      <c r="F104" s="36"/>
      <c r="G104" s="34"/>
      <c r="H104" s="48">
        <f t="shared" si="10"/>
        <v>0</v>
      </c>
    </row>
    <row r="105" spans="2:8" s="4" customFormat="1" x14ac:dyDescent="0.25">
      <c r="B105" s="32" t="s">
        <v>30</v>
      </c>
      <c r="C105" s="33" t="str">
        <f>VLOOKUP(B105,B24:H101,2,FALSE)</f>
        <v>PRELIMINARES</v>
      </c>
      <c r="D105" s="34"/>
      <c r="E105" s="35"/>
      <c r="F105" s="36"/>
      <c r="G105" s="34"/>
      <c r="H105" s="36">
        <f t="shared" si="10"/>
        <v>0</v>
      </c>
    </row>
    <row r="106" spans="2:8" s="4" customFormat="1" x14ac:dyDescent="0.25">
      <c r="B106" s="32" t="s">
        <v>44</v>
      </c>
      <c r="C106" s="33" t="str">
        <f>VLOOKUP(B106,B25:H102,2,FALSE)</f>
        <v>RECUBRIMIENTO</v>
      </c>
      <c r="D106" s="34"/>
      <c r="E106" s="35"/>
      <c r="F106" s="36"/>
      <c r="G106" s="34"/>
      <c r="H106" s="36">
        <f t="shared" si="10"/>
        <v>0</v>
      </c>
    </row>
    <row r="107" spans="2:8" s="4" customFormat="1" x14ac:dyDescent="0.25">
      <c r="B107" s="32" t="s">
        <v>45</v>
      </c>
      <c r="C107" s="33" t="str">
        <f>VLOOKUP(B107,B26:H103,2,FALSE)</f>
        <v>ELECTRICO</v>
      </c>
      <c r="D107" s="34"/>
      <c r="E107" s="35"/>
      <c r="F107" s="36"/>
      <c r="G107" s="34"/>
      <c r="H107" s="36">
        <f t="shared" si="10"/>
        <v>0</v>
      </c>
    </row>
    <row r="108" spans="2:8" s="4" customFormat="1" x14ac:dyDescent="0.25">
      <c r="B108" s="32" t="s">
        <v>46</v>
      </c>
      <c r="C108" s="33" t="str">
        <f>VLOOKUP(B108,B27:H104,2,FALSE)</f>
        <v>LIMPIEZA</v>
      </c>
      <c r="D108" s="34"/>
      <c r="E108" s="35"/>
      <c r="F108" s="36"/>
      <c r="G108" s="34"/>
      <c r="H108" s="36">
        <f t="shared" si="10"/>
        <v>0</v>
      </c>
    </row>
    <row r="109" spans="2:8" s="4" customFormat="1" x14ac:dyDescent="0.25">
      <c r="B109" s="27" t="s">
        <v>31</v>
      </c>
      <c r="C109" s="47" t="str">
        <f>VLOOKUP(B109,B28:H105,2,FALSE)</f>
        <v>PUENTE PEATONAL NO.3 OCOTLAN</v>
      </c>
      <c r="D109" s="34"/>
      <c r="E109" s="35"/>
      <c r="F109" s="36"/>
      <c r="G109" s="34"/>
      <c r="H109" s="48">
        <f t="shared" si="10"/>
        <v>0</v>
      </c>
    </row>
    <row r="110" spans="2:8" s="4" customFormat="1" x14ac:dyDescent="0.25">
      <c r="B110" s="32" t="s">
        <v>32</v>
      </c>
      <c r="C110" s="33" t="str">
        <f>VLOOKUP(B110,B29:H106,2,FALSE)</f>
        <v>PRELIMINARES</v>
      </c>
      <c r="D110" s="34"/>
      <c r="E110" s="35"/>
      <c r="F110" s="36"/>
      <c r="G110" s="34"/>
      <c r="H110" s="36">
        <f t="shared" si="10"/>
        <v>0</v>
      </c>
    </row>
    <row r="111" spans="2:8" s="4" customFormat="1" x14ac:dyDescent="0.25">
      <c r="B111" s="32" t="s">
        <v>33</v>
      </c>
      <c r="C111" s="33" t="str">
        <f>VLOOKUP(B111,B30:H107,2,FALSE)</f>
        <v>RECUBRIMIENTO</v>
      </c>
      <c r="D111" s="34"/>
      <c r="E111" s="35"/>
      <c r="F111" s="36"/>
      <c r="G111" s="34"/>
      <c r="H111" s="36">
        <f t="shared" si="10"/>
        <v>0</v>
      </c>
    </row>
    <row r="112" spans="2:8" s="4" customFormat="1" x14ac:dyDescent="0.25">
      <c r="B112" s="32" t="s">
        <v>34</v>
      </c>
      <c r="C112" s="33" t="str">
        <f>VLOOKUP(B112,B31:H108,2,FALSE)</f>
        <v>ELECTRICO</v>
      </c>
      <c r="D112" s="34"/>
      <c r="E112" s="35"/>
      <c r="F112" s="36"/>
      <c r="G112" s="34"/>
      <c r="H112" s="36">
        <f t="shared" si="10"/>
        <v>0</v>
      </c>
    </row>
    <row r="113" spans="2:8" s="4" customFormat="1" x14ac:dyDescent="0.25">
      <c r="B113" s="32" t="s">
        <v>47</v>
      </c>
      <c r="C113" s="33" t="str">
        <f>VLOOKUP(B113,B32:H109,2,FALSE)</f>
        <v>LIMPIEZA</v>
      </c>
      <c r="D113" s="34"/>
      <c r="E113" s="35"/>
      <c r="F113" s="36"/>
      <c r="G113" s="34"/>
      <c r="H113" s="36">
        <f t="shared" si="10"/>
        <v>0</v>
      </c>
    </row>
    <row r="114" spans="2:8" s="2" customFormat="1" x14ac:dyDescent="0.25">
      <c r="H114" s="72"/>
    </row>
    <row r="115" spans="2:8" s="5" customFormat="1" ht="18" customHeight="1" x14ac:dyDescent="0.25">
      <c r="B115" s="88" t="s">
        <v>17</v>
      </c>
      <c r="C115" s="88"/>
      <c r="D115" s="88"/>
      <c r="E115" s="88"/>
      <c r="F115" s="88"/>
      <c r="G115" s="59" t="s">
        <v>18</v>
      </c>
      <c r="H115" s="74">
        <f>+H96</f>
        <v>0</v>
      </c>
    </row>
    <row r="116" spans="2:8" s="5" customFormat="1" ht="15.75" x14ac:dyDescent="0.25">
      <c r="B116" s="89"/>
      <c r="C116" s="89"/>
      <c r="D116" s="89"/>
      <c r="E116" s="89"/>
      <c r="F116" s="89"/>
      <c r="G116" s="59" t="s">
        <v>19</v>
      </c>
      <c r="H116" s="74">
        <f>+ROUND(H115*0.16,2)</f>
        <v>0</v>
      </c>
    </row>
    <row r="117" spans="2:8" s="5" customFormat="1" ht="15.75" x14ac:dyDescent="0.25">
      <c r="B117" s="89"/>
      <c r="C117" s="89"/>
      <c r="D117" s="89"/>
      <c r="E117" s="89"/>
      <c r="F117" s="89"/>
      <c r="G117" s="59" t="s">
        <v>20</v>
      </c>
      <c r="H117" s="74">
        <f>+H115+H116</f>
        <v>0</v>
      </c>
    </row>
    <row r="118" spans="2:8" s="2" customFormat="1" x14ac:dyDescent="0.25">
      <c r="H118" s="72"/>
    </row>
    <row r="119" spans="2:8" s="2" customFormat="1" x14ac:dyDescent="0.25">
      <c r="H119" s="72"/>
    </row>
    <row r="120" spans="2:8" s="2" customFormat="1" x14ac:dyDescent="0.25">
      <c r="H120" s="75"/>
    </row>
    <row r="121" spans="2:8" s="2" customFormat="1" x14ac:dyDescent="0.25">
      <c r="H121" s="75"/>
    </row>
    <row r="122" spans="2:8" s="2" customFormat="1" x14ac:dyDescent="0.25">
      <c r="H122" s="72"/>
    </row>
    <row r="123" spans="2:8" s="2" customFormat="1" x14ac:dyDescent="0.25">
      <c r="H123" s="72"/>
    </row>
    <row r="124" spans="2:8" s="2" customFormat="1" x14ac:dyDescent="0.25">
      <c r="H124" s="72"/>
    </row>
    <row r="125" spans="2:8" s="2" customFormat="1" x14ac:dyDescent="0.25">
      <c r="H125" s="76"/>
    </row>
    <row r="126" spans="2:8" s="2" customFormat="1" x14ac:dyDescent="0.25">
      <c r="H126" s="72"/>
    </row>
    <row r="127" spans="2:8" s="2" customFormat="1" x14ac:dyDescent="0.25">
      <c r="H127" s="72"/>
    </row>
    <row r="128" spans="2:8" s="2" customFormat="1" x14ac:dyDescent="0.25">
      <c r="H128" s="72"/>
    </row>
    <row r="129" spans="8:8" s="2" customFormat="1" x14ac:dyDescent="0.25">
      <c r="H129" s="72"/>
    </row>
    <row r="130" spans="8:8" s="2" customFormat="1" x14ac:dyDescent="0.25">
      <c r="H130" s="72"/>
    </row>
    <row r="131" spans="8:8" s="2" customFormat="1" x14ac:dyDescent="0.25">
      <c r="H131" s="72"/>
    </row>
    <row r="132" spans="8:8" s="2" customFormat="1" x14ac:dyDescent="0.25">
      <c r="H132" s="72"/>
    </row>
    <row r="133" spans="8:8" s="2" customFormat="1" x14ac:dyDescent="0.25">
      <c r="H133" s="72"/>
    </row>
    <row r="134" spans="8:8" s="2" customFormat="1" x14ac:dyDescent="0.25">
      <c r="H134" s="72"/>
    </row>
    <row r="135" spans="8:8" s="2" customFormat="1" x14ac:dyDescent="0.25">
      <c r="H135" s="72"/>
    </row>
    <row r="136" spans="8:8" s="2" customFormat="1" x14ac:dyDescent="0.25">
      <c r="H136" s="72"/>
    </row>
    <row r="137" spans="8:8" s="2" customFormat="1" x14ac:dyDescent="0.25">
      <c r="H137" s="72"/>
    </row>
    <row r="138" spans="8:8" s="2" customFormat="1" x14ac:dyDescent="0.25">
      <c r="H138" s="72"/>
    </row>
  </sheetData>
  <autoFilter ref="A16:H92"/>
  <mergeCells count="16">
    <mergeCell ref="H11:H12"/>
    <mergeCell ref="B14:H14"/>
    <mergeCell ref="B115:F115"/>
    <mergeCell ref="B116:F117"/>
    <mergeCell ref="C3:C4"/>
    <mergeCell ref="B1:B12"/>
    <mergeCell ref="D1:G1"/>
    <mergeCell ref="D2:G5"/>
    <mergeCell ref="D6:F6"/>
    <mergeCell ref="C7:C9"/>
    <mergeCell ref="D7:F7"/>
    <mergeCell ref="E8:F8"/>
    <mergeCell ref="D9:F9"/>
    <mergeCell ref="D10:G10"/>
    <mergeCell ref="C11:C12"/>
    <mergeCell ref="D11:G12"/>
  </mergeCells>
  <printOptions horizontalCentered="1"/>
  <pageMargins left="0.19685039370078741" right="0.19685039370078741" top="0.19685039370078741" bottom="0.19685039370078741" header="0.27559055118110237" footer="0.39370078740157483"/>
  <pageSetup scale="67" orientation="landscape" horizontalDpi="300" verticalDpi="300" r:id="rId1"/>
  <headerFooter>
    <oddFooter>&amp;C&amp;8Página &amp;P de &amp;N</oddFooter>
  </headerFooter>
  <rowBreaks count="1" manualBreakCount="1">
    <brk id="92" min="1"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CATALOGO</vt:lpstr>
      <vt:lpstr>CATALOGO!Área_de_impresión</vt:lpstr>
      <vt:lpstr>CATALOGO!Títulos_a_imprimir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Diaz</dc:creator>
  <cp:lastModifiedBy>Tomas</cp:lastModifiedBy>
  <cp:lastPrinted>2019-07-03T22:28:15Z</cp:lastPrinted>
  <dcterms:created xsi:type="dcterms:W3CDTF">2018-12-17T16:20:56Z</dcterms:created>
  <dcterms:modified xsi:type="dcterms:W3CDTF">2019-07-09T17:11:41Z</dcterms:modified>
</cp:coreProperties>
</file>