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Documents\OBRAS\OBRAS 2019\SIOP\Direccion de presupuestos de Obra publica\Presupuestos\23.- CENTRO DE SALUD TIPO\20.- calvec\1.- final\"/>
    </mc:Choice>
  </mc:AlternateContent>
  <bookViews>
    <workbookView xWindow="0" yWindow="0" windowWidth="28800" windowHeight="10830"/>
  </bookViews>
  <sheets>
    <sheet name="cat" sheetId="2" r:id="rId1"/>
  </sheets>
  <definedNames>
    <definedName name="_xlnm._FilterDatabase" localSheetId="0" hidden="1">cat!$A$17:$P$437</definedName>
    <definedName name="area" localSheetId="0">#REF!</definedName>
    <definedName name="area">#REF!</definedName>
    <definedName name="_xlnm.Print_Area" localSheetId="0">cat!$B$2:$H$494</definedName>
    <definedName name="cargo" localSheetId="0">#REF!</definedName>
    <definedName name="cargo">#REF!</definedName>
    <definedName name="cargocontacto" localSheetId="0">#REF!</definedName>
    <definedName name="cargocontacto">#REF!</definedName>
    <definedName name="cargoresponsabledelaobra" localSheetId="0">#REF!</definedName>
    <definedName name="cargoresponsabledelaobra">#REF!</definedName>
    <definedName name="cargovendedor" localSheetId="0">#REF!</definedName>
    <definedName name="cargovendedor">#REF!</definedName>
    <definedName name="ciudad" localSheetId="0">#REF!</definedName>
    <definedName name="ciudad">#REF!</definedName>
    <definedName name="ciudadcliente" localSheetId="0">#REF!</definedName>
    <definedName name="ciudadcliente">#REF!</definedName>
    <definedName name="ciudaddelaobra" localSheetId="0">#REF!</definedName>
    <definedName name="ciudaddelaobra">#REF!</definedName>
    <definedName name="cmic" localSheetId="0">#REF!</definedName>
    <definedName name="cmic">#REF!</definedName>
    <definedName name="codigodelaobra" localSheetId="0">#REF!</definedName>
    <definedName name="codigodelaobra">#REF!</definedName>
    <definedName name="codigopostalcliente" localSheetId="0">#REF!</definedName>
    <definedName name="codigopostalcliente">#REF!</definedName>
    <definedName name="codigopostaldelaobra" localSheetId="0">#REF!</definedName>
    <definedName name="codigopostaldelaobra">#REF!</definedName>
    <definedName name="codigovendedor" localSheetId="0">#REF!</definedName>
    <definedName name="codigovendedor">#REF!</definedName>
    <definedName name="colonia" localSheetId="0">#REF!</definedName>
    <definedName name="colonia">#REF!</definedName>
    <definedName name="coloniacliente" localSheetId="0">#REF!</definedName>
    <definedName name="coloniacliente">#REF!</definedName>
    <definedName name="coloniadelaobra" localSheetId="0">#REF!</definedName>
    <definedName name="coloniadelaobra">#REF!</definedName>
    <definedName name="contactocliente" localSheetId="0">#REF!</definedName>
    <definedName name="contactocliente">#REF!</definedName>
    <definedName name="decimalesredondeo" localSheetId="0">#REF!</definedName>
    <definedName name="decimalesredondeo">#REF!</definedName>
    <definedName name="departamento" localSheetId="0">#REF!</definedName>
    <definedName name="departamento">#REF!</definedName>
    <definedName name="direccioncliente" localSheetId="0">#REF!</definedName>
    <definedName name="direccioncliente">#REF!</definedName>
    <definedName name="direcciondeconcurso" localSheetId="0">#REF!</definedName>
    <definedName name="direcciondeconcurso">#REF!</definedName>
    <definedName name="direcciondelaobra" localSheetId="0">#REF!</definedName>
    <definedName name="direcciondelaobra">#REF!</definedName>
    <definedName name="domicilio" localSheetId="0">#REF!</definedName>
    <definedName name="domicilio">#REF!</definedName>
    <definedName name="email" localSheetId="0">#REF!</definedName>
    <definedName name="email">#REF!</definedName>
    <definedName name="emailcliente" localSheetId="0">#REF!</definedName>
    <definedName name="emailcliente">#REF!</definedName>
    <definedName name="emaildelaobra" localSheetId="0">#REF!</definedName>
    <definedName name="emaildelaobra">#REF!</definedName>
    <definedName name="estado" localSheetId="0">#REF!</definedName>
    <definedName name="estado">#REF!</definedName>
    <definedName name="estadodelaobra" localSheetId="0">#REF!</definedName>
    <definedName name="estadodelaobra">#REF!</definedName>
    <definedName name="fechaconvocatoria" localSheetId="0">#REF!</definedName>
    <definedName name="fechaconvocatoria">#REF!</definedName>
    <definedName name="fechadeconcurso" localSheetId="0">#REF!</definedName>
    <definedName name="fechadeconcurso">#REF!</definedName>
    <definedName name="fechainicio" localSheetId="0">#REF!</definedName>
    <definedName name="fechainicio">#REF!</definedName>
    <definedName name="fechaterminacion" localSheetId="0">#REF!</definedName>
    <definedName name="fechaterminacion">#REF!</definedName>
    <definedName name="imss" localSheetId="0">#REF!</definedName>
    <definedName name="imss">#REF!</definedName>
    <definedName name="infonavit" localSheetId="0">#REF!</definedName>
    <definedName name="infonavit">#REF!</definedName>
    <definedName name="mailcontacto" localSheetId="0">#REF!</definedName>
    <definedName name="mailcontacto">#REF!</definedName>
    <definedName name="mailvendedor" localSheetId="0">#REF!</definedName>
    <definedName name="mailvendedor">#REF!</definedName>
    <definedName name="nombrecliente" localSheetId="0">#REF!</definedName>
    <definedName name="nombrecliente">#REF!</definedName>
    <definedName name="nombredelaobra" localSheetId="0">#REF!</definedName>
    <definedName name="nombredelaobra">#REF!</definedName>
    <definedName name="nombrevendedor" localSheetId="0">#REF!</definedName>
    <definedName name="nombrevendedor">#REF!</definedName>
    <definedName name="numconvocatoria" localSheetId="0">#REF!</definedName>
    <definedName name="numconvocatoria">#REF!</definedName>
    <definedName name="numerodeconcurso" localSheetId="0">#REF!</definedName>
    <definedName name="numerodeconcurso">#REF!</definedName>
    <definedName name="plazocalculado" localSheetId="0">#REF!</definedName>
    <definedName name="plazocalculado">#REF!</definedName>
    <definedName name="plazoreal" localSheetId="0">#REF!</definedName>
    <definedName name="plazoreal">#REF!</definedName>
    <definedName name="porcentajeivapresupuesto" localSheetId="0">#REF!</definedName>
    <definedName name="porcentajeivapresupuesto">#REF!</definedName>
    <definedName name="primeramoneda" localSheetId="0">#REF!</definedName>
    <definedName name="primeramoneda">#REF!</definedName>
    <definedName name="razonsocial" localSheetId="0">#REF!</definedName>
    <definedName name="razonsocial">#REF!</definedName>
    <definedName name="remateprimeramoneda" localSheetId="0">#REF!</definedName>
    <definedName name="remateprimeramoneda">#REF!</definedName>
    <definedName name="rematesegundamoneda" localSheetId="0">#REF!</definedName>
    <definedName name="rematesegundamoneda">#REF!</definedName>
    <definedName name="responsable" localSheetId="0">#REF!</definedName>
    <definedName name="responsable">#REF!</definedName>
    <definedName name="responsabledelaobra" localSheetId="0">#REF!</definedName>
    <definedName name="responsabledelaobra">#REF!</definedName>
    <definedName name="rfc" localSheetId="0">#REF!</definedName>
    <definedName name="rfc">#REF!</definedName>
    <definedName name="segundamoneda" localSheetId="0">#REF!</definedName>
    <definedName name="segundamoneda">#REF!</definedName>
    <definedName name="telefono" localSheetId="0">#REF!</definedName>
    <definedName name="telefono">#REF!</definedName>
    <definedName name="telefonocliente" localSheetId="0">#REF!</definedName>
    <definedName name="telefonocliente">#REF!</definedName>
    <definedName name="telefonocontacto" localSheetId="0">#REF!</definedName>
    <definedName name="telefonocontacto">#REF!</definedName>
    <definedName name="telefonodelaobra" localSheetId="0">#REF!</definedName>
    <definedName name="telefonodelaobra">#REF!</definedName>
    <definedName name="telefonovendedor" localSheetId="0">#REF!</definedName>
    <definedName name="telefonovendedor">#REF!</definedName>
    <definedName name="tipodelicitacion" localSheetId="0">#REF!</definedName>
    <definedName name="tipodelicitacion">#REF!</definedName>
    <definedName name="_xlnm.Print_Titles" localSheetId="0">cat!$2:$17</definedName>
    <definedName name="totalpresupuestoprimeramoneda" localSheetId="0">#REF!</definedName>
    <definedName name="totalpresupuestoprimeramoneda">#REF!</definedName>
    <definedName name="totalpresupuestosegundamoneda" localSheetId="0">#REF!</definedName>
    <definedName name="totalpresupuestosegundamoned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0" i="2" l="1"/>
  <c r="C459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C461" i="2"/>
  <c r="C460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H437" i="2"/>
  <c r="H436" i="2" s="1"/>
  <c r="H490" i="2" s="1"/>
  <c r="H435" i="2"/>
  <c r="H434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6" i="2"/>
  <c r="H415" i="2"/>
  <c r="H414" i="2"/>
  <c r="H412" i="2"/>
  <c r="H411" i="2"/>
  <c r="H410" i="2"/>
  <c r="H409" i="2"/>
  <c r="H408" i="2"/>
  <c r="H407" i="2"/>
  <c r="H406" i="2"/>
  <c r="H405" i="2"/>
  <c r="H404" i="2"/>
  <c r="H403" i="2"/>
  <c r="H402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5" i="2"/>
  <c r="H334" i="2"/>
  <c r="H333" i="2"/>
  <c r="H332" i="2"/>
  <c r="H331" i="2"/>
  <c r="H330" i="2"/>
  <c r="H329" i="2"/>
  <c r="H328" i="2"/>
  <c r="H327" i="2"/>
  <c r="H326" i="2"/>
  <c r="H325" i="2"/>
  <c r="H322" i="2"/>
  <c r="H321" i="2" s="1"/>
  <c r="H481" i="2" s="1"/>
  <c r="H320" i="2"/>
  <c r="H319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4" i="2"/>
  <c r="H303" i="2"/>
  <c r="H302" i="2"/>
  <c r="H301" i="2"/>
  <c r="H300" i="2"/>
  <c r="H299" i="2"/>
  <c r="H298" i="2"/>
  <c r="H297" i="2"/>
  <c r="H296" i="2"/>
  <c r="H295" i="2"/>
  <c r="H293" i="2"/>
  <c r="H292" i="2"/>
  <c r="H291" i="2"/>
  <c r="H290" i="2"/>
  <c r="H289" i="2"/>
  <c r="H288" i="2"/>
  <c r="H287" i="2"/>
  <c r="H286" i="2"/>
  <c r="H285" i="2"/>
  <c r="H284" i="2"/>
  <c r="H283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7" i="2"/>
  <c r="H236" i="2" s="1"/>
  <c r="H473" i="2" s="1"/>
  <c r="H235" i="2"/>
  <c r="H234" i="2"/>
  <c r="H232" i="2"/>
  <c r="H231" i="2"/>
  <c r="H230" i="2"/>
  <c r="H229" i="2"/>
  <c r="H228" i="2"/>
  <c r="H227" i="2"/>
  <c r="H226" i="2"/>
  <c r="H225" i="2"/>
  <c r="H224" i="2"/>
  <c r="H222" i="2"/>
  <c r="H221" i="2"/>
  <c r="H220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3" i="2"/>
  <c r="H122" i="2" s="1"/>
  <c r="H464" i="2" s="1"/>
  <c r="H121" i="2"/>
  <c r="H120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2" i="2"/>
  <c r="H101" i="2" s="1"/>
  <c r="H461" i="2" s="1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0" i="2"/>
  <c r="H79" i="2"/>
  <c r="H77" i="2"/>
  <c r="H76" i="2"/>
  <c r="H75" i="2"/>
  <c r="H74" i="2"/>
  <c r="H73" i="2"/>
  <c r="H72" i="2"/>
  <c r="H71" i="2"/>
  <c r="H70" i="2"/>
  <c r="H69" i="2"/>
  <c r="H67" i="2"/>
  <c r="H66" i="2"/>
  <c r="H65" i="2"/>
  <c r="H62" i="2"/>
  <c r="H61" i="2" s="1"/>
  <c r="H454" i="2" s="1"/>
  <c r="H60" i="2"/>
  <c r="H59" i="2"/>
  <c r="H58" i="2"/>
  <c r="H57" i="2"/>
  <c r="H56" i="2"/>
  <c r="H55" i="2"/>
  <c r="H54" i="2"/>
  <c r="H53" i="2"/>
  <c r="H51" i="2"/>
  <c r="H50" i="2"/>
  <c r="H49" i="2"/>
  <c r="H48" i="2"/>
  <c r="H45" i="2"/>
  <c r="H44" i="2"/>
  <c r="H42" i="2"/>
  <c r="H41" i="2"/>
  <c r="H40" i="2"/>
  <c r="H39" i="2"/>
  <c r="H38" i="2"/>
  <c r="H37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1" i="2"/>
  <c r="H20" i="2" s="1"/>
  <c r="H447" i="2" s="1"/>
  <c r="H219" i="2" l="1"/>
  <c r="H470" i="2" s="1"/>
  <c r="H417" i="2"/>
  <c r="H488" i="2" s="1"/>
  <c r="H413" i="2"/>
  <c r="H487" i="2" s="1"/>
  <c r="H318" i="2"/>
  <c r="H480" i="2" s="1"/>
  <c r="H381" i="2"/>
  <c r="H485" i="2" s="1"/>
  <c r="H433" i="2"/>
  <c r="H489" i="2" s="1"/>
  <c r="H223" i="2"/>
  <c r="H471" i="2" s="1"/>
  <c r="H252" i="2"/>
  <c r="H476" i="2" s="1"/>
  <c r="H294" i="2"/>
  <c r="H478" i="2" s="1"/>
  <c r="H305" i="2"/>
  <c r="H479" i="2" s="1"/>
  <c r="H324" i="2"/>
  <c r="H483" i="2" s="1"/>
  <c r="H401" i="2"/>
  <c r="H486" i="2" s="1"/>
  <c r="H22" i="2"/>
  <c r="H448" i="2" s="1"/>
  <c r="H125" i="2"/>
  <c r="H466" i="2" s="1"/>
  <c r="H140" i="2"/>
  <c r="H467" i="2" s="1"/>
  <c r="H206" i="2"/>
  <c r="H469" i="2" s="1"/>
  <c r="H233" i="2"/>
  <c r="H472" i="2" s="1"/>
  <c r="H282" i="2"/>
  <c r="H477" i="2" s="1"/>
  <c r="H239" i="2"/>
  <c r="H475" i="2" s="1"/>
  <c r="H336" i="2"/>
  <c r="H36" i="2"/>
  <c r="H449" i="2" s="1"/>
  <c r="H64" i="2"/>
  <c r="H456" i="2" s="1"/>
  <c r="H78" i="2"/>
  <c r="H458" i="2" s="1"/>
  <c r="H81" i="2"/>
  <c r="H459" i="2" s="1"/>
  <c r="H119" i="2"/>
  <c r="H463" i="2" s="1"/>
  <c r="H186" i="2"/>
  <c r="H468" i="2" s="1"/>
  <c r="H19" i="2"/>
  <c r="H446" i="2" s="1"/>
  <c r="H52" i="2"/>
  <c r="H453" i="2" s="1"/>
  <c r="H68" i="2"/>
  <c r="H457" i="2" s="1"/>
  <c r="H43" i="2"/>
  <c r="H450" i="2" s="1"/>
  <c r="H47" i="2"/>
  <c r="H452" i="2" s="1"/>
  <c r="H103" i="2"/>
  <c r="H462" i="2" s="1"/>
  <c r="H323" i="2" l="1"/>
  <c r="H482" i="2" s="1"/>
  <c r="H484" i="2"/>
  <c r="H100" i="2"/>
  <c r="H460" i="2" s="1"/>
  <c r="H124" i="2"/>
  <c r="H465" i="2" s="1"/>
  <c r="H238" i="2"/>
  <c r="H474" i="2" s="1"/>
  <c r="H63" i="2"/>
  <c r="H455" i="2" s="1"/>
  <c r="H46" i="2"/>
  <c r="H451" i="2" s="1"/>
  <c r="H18" i="2" l="1"/>
  <c r="H445" i="2" s="1"/>
  <c r="H492" i="2" l="1"/>
  <c r="H493" i="2" l="1"/>
  <c r="H494" i="2" l="1"/>
</calcChain>
</file>

<file path=xl/sharedStrings.xml><?xml version="1.0" encoding="utf-8"?>
<sst xmlns="http://schemas.openxmlformats.org/spreadsheetml/2006/main" count="1331" uniqueCount="681">
  <si>
    <t>DESCRIPCIÓN GENERAL DE LOS TRABAJOS:</t>
  </si>
  <si>
    <t>FECHA DE INICIO:</t>
  </si>
  <si>
    <t>FECHA DE TERMINACIÓN:</t>
  </si>
  <si>
    <t>PLAZO DE EJECUCIÓN:</t>
  </si>
  <si>
    <t>RAZÓN SOCIAL DEL LICITANTE:</t>
  </si>
  <si>
    <t>NOMBRE, CARGO Y FIRMA DEL LICITANTE:</t>
  </si>
  <si>
    <t>DOCUMENTO</t>
  </si>
  <si>
    <t>CLAVE</t>
  </si>
  <si>
    <t xml:space="preserve">DESCRIPCIÓN </t>
  </si>
  <si>
    <t>UNIDAD</t>
  </si>
  <si>
    <t>CANTIDAD</t>
  </si>
  <si>
    <t>PRECIO UNITARIO ($)</t>
  </si>
  <si>
    <t>PRECIO UNITARIO ($) CON LETRA</t>
  </si>
  <si>
    <t>IMPORTE ($) M. N.</t>
  </si>
  <si>
    <t>IMPORTE CON LETRA (IVA INCLUIDO)</t>
  </si>
  <si>
    <t>SUBTOTAL M. N.</t>
  </si>
  <si>
    <t>IVA M. N.</t>
  </si>
  <si>
    <t>TOTAL M. N.</t>
  </si>
  <si>
    <t>GOBIERNO DEL ESTADO DE JALISCO</t>
  </si>
  <si>
    <t>SECRETARÍA DE INFRAESTRUCTURA Y OBRA PÚBLICA</t>
  </si>
  <si>
    <t>FECHA:</t>
  </si>
  <si>
    <t>NÚMERO DE PROCEDIMIENTO:</t>
  </si>
  <si>
    <t>SIOP-002</t>
  </si>
  <si>
    <t>SIOP-003</t>
  </si>
  <si>
    <t>SIOP-004</t>
  </si>
  <si>
    <t>SIOP-005</t>
  </si>
  <si>
    <t>SIOP-006</t>
  </si>
  <si>
    <t>SIOP-007</t>
  </si>
  <si>
    <t>SIOP-008</t>
  </si>
  <si>
    <t>SIOP-009</t>
  </si>
  <si>
    <t>SIOP-011</t>
  </si>
  <si>
    <t>A</t>
  </si>
  <si>
    <t>B</t>
  </si>
  <si>
    <t>SIOP-012</t>
  </si>
  <si>
    <t>M</t>
  </si>
  <si>
    <t>SIOP-013</t>
  </si>
  <si>
    <t>RESUMEN DE PARTIDAS</t>
  </si>
  <si>
    <t>CATALGO DE CONCEPTOS</t>
  </si>
  <si>
    <t>SIOP-001</t>
  </si>
  <si>
    <t>M2</t>
  </si>
  <si>
    <t>M3</t>
  </si>
  <si>
    <t>SIOP-010</t>
  </si>
  <si>
    <t>SIOP-014</t>
  </si>
  <si>
    <t>SIOP-015</t>
  </si>
  <si>
    <t>SIOP-017</t>
  </si>
  <si>
    <t>SIOP-018</t>
  </si>
  <si>
    <t>SIOP-019</t>
  </si>
  <si>
    <t>PZA</t>
  </si>
  <si>
    <t>SIOP-020</t>
  </si>
  <si>
    <t>SIOP-021</t>
  </si>
  <si>
    <t>SIOP-022</t>
  </si>
  <si>
    <t>SIOP-023</t>
  </si>
  <si>
    <t>SIOP-024</t>
  </si>
  <si>
    <t>SIOP-025</t>
  </si>
  <si>
    <t>SIOP-026</t>
  </si>
  <si>
    <t>SIOP-027</t>
  </si>
  <si>
    <t>SIOP-028</t>
  </si>
  <si>
    <t>SIOP-029</t>
  </si>
  <si>
    <t>SIOP-030</t>
  </si>
  <si>
    <t>SIOP-016</t>
  </si>
  <si>
    <t>SAL</t>
  </si>
  <si>
    <t>KG</t>
  </si>
  <si>
    <t>DIRECCIÓN GENERAL DE LICITACIÓN Y CONTRATACIÓN</t>
  </si>
  <si>
    <t>RELLENO EN CEPAS O MESETAS CON MATERIAL PRODUCTO DE LA EXCAVACIÓN COMPACTADO AL 90% CON COMPACTADOR DE IMPACTO, EN CAPAS NO MAYORES DE 20 CM., INCLUYE: INCORPORACIÓN DE AGUA NECESARIA, MANO DE OBRA, HERRAMIENTAS Y ACARREOS.</t>
  </si>
  <si>
    <t>SIOP-031</t>
  </si>
  <si>
    <t>SIOP-032</t>
  </si>
  <si>
    <t>SIOP-033</t>
  </si>
  <si>
    <t>SIOP-034</t>
  </si>
  <si>
    <t>SIOP-035</t>
  </si>
  <si>
    <t>SIOP-036</t>
  </si>
  <si>
    <t>SIOP-037</t>
  </si>
  <si>
    <t>SIOP-038</t>
  </si>
  <si>
    <t>SIOP-039</t>
  </si>
  <si>
    <t>SIOP-040</t>
  </si>
  <si>
    <t>A01</t>
  </si>
  <si>
    <t>PRELIMINARES</t>
  </si>
  <si>
    <t>DESMONTAJE SIN RECUPERACION DE PUERTAS Y VENTANAS, DE HERRERIA, ALUMINIO Y MADERA INCLUYE: ACARREO FUERA DE LA OBRA, MANO DE OBRA Y HERRAMIENTA.</t>
  </si>
  <si>
    <t>DEMOLICION DE PISO DE LOSETA Y AZULEJO DE CERAMICA,  BARRO Y/O EQUIVALENTE EN PISO Y/O MURO, INCLUYE: LIMPIEZA, MANO DE OBRA, HERRAMIENTA, ACARREO DEL MATERIAL PRODUCTO DE LA DEMOLICIÓN HASTA EL CENTRO DE ACOPIO, PARA SU POSTERIOR RETIRO.</t>
  </si>
  <si>
    <t>CORTE CON DISCO EN PISO DE MOSAICO Y/O CONCRETO DE 5 CM DE PROFUNDIDAD, INCLUYE: HERRAMIENTA, EQUIPO, MATERIALES DE CONSUMO, LIMPIEZA Y  MANO DE OBRA.</t>
  </si>
  <si>
    <t>DEMOLICIÓN DE CONCRETO SIMPLE EN BANQUETAS, GUARNICIONES, FIRMES, POR MEDIOS MANUALES, INCLUYE: RETIRO DEL MATERIAL A BANCO DE OBRA INDICADO POR SUPERVISIÓN, ABUNDAMIENTO, MANO DE OBRA, EQUIPO Y HERRAMIENTA.</t>
  </si>
  <si>
    <t>CARGA MANUAL Y ACARREO EN CAMIÓN 1 ER. KILOMETRO, DE MATERIAL PRODUCTO DE EXCAVACIÓN Y/O DEMOLICIÓN, INCLUYE: MANO DE OBRA, EQUIPO Y HERRAMIENTA, (NORMA S. C. T. N-CTR-CAR-1-01-013-00).</t>
  </si>
  <si>
    <t>M3-KM</t>
  </si>
  <si>
    <t>A02</t>
  </si>
  <si>
    <t>OBRA EXTERIOR / INTERIOR</t>
  </si>
  <si>
    <t>SUMINISTRO Y COLOCACIÓN DE CHAPA MANIJA CON LLAVE CROMO SATINADO EIFEL-53 PDEIF26DXE TESA.</t>
  </si>
  <si>
    <t>SUMINISTRO Y COLOCACIÓN DE PINTURA AMARILLO TRAFICO MCA. COMEX O SIMILAR SOBRE BALIZAMIENTO DE ESTACIONAMIENTO PUBLICO. INCLUYE; MATERIALES, MANO DE OBRA Y DESPERDICIO.</t>
  </si>
  <si>
    <t>SIOP-050</t>
  </si>
  <si>
    <t>SIOP-078</t>
  </si>
  <si>
    <t>LOSA DE CONCRETO SIMPLE  F'C=200 KG/CM2  DE 10 CM DE ESPESOR ARMADA CON VARILLA DEL #3 @ 20 CM.  ACABADO PULIDO EN RPBI INCLUYE; MATERIALES, MANO DE OBRA, HERRAMIENTA MENOR,  DESPERDICIOS.</t>
  </si>
  <si>
    <t>RAMPAS DE HASTA 30 CM DE ALTURA DE CONCRETO F'C=250 KG/CM2 ARMADO CON  MALLA ELECTROSOLDADA 6X6/10-10. CON UN DESARROLLO DE HASTA 5 M. INCLUYE MATERIALES, CORTES EN PISO PARA ANCLAJE EN ORILLAS, MANO DE OBRA Y HERRAMIENTA MENOR.</t>
  </si>
  <si>
    <t>CASTILLO  DE 15X15 CM. CON CONCRETO F'C= 150 KG/CM2, ARMADO CON ARMEX 15-15-4. EL PRECIO INCLUYE; SUMINISTRO DE MATERIALES, MANO DE OBRA, HERRAMIENTA.</t>
  </si>
  <si>
    <t>CASTILLO  DE 28X28 CM. CON CONCRETO F'C= 150 KG/CM2, ARMADO CON , ARMADA CON VARILLA #3, EST@15. EL PRECIO INCLUYE; SUMINISTRO DE MATERIALES, MANO DE OBRA, HERRAMIENTA.</t>
  </si>
  <si>
    <t>A03</t>
  </si>
  <si>
    <t>MUEBLES DE BAÑO</t>
  </si>
  <si>
    <t>SIOP-052</t>
  </si>
  <si>
    <t>SIOP-053</t>
  </si>
  <si>
    <t>SIOP-056</t>
  </si>
  <si>
    <t>SIOP-057</t>
  </si>
  <si>
    <t>SIOP-058</t>
  </si>
  <si>
    <t>SIOP-059</t>
  </si>
  <si>
    <t>SIOP-060</t>
  </si>
  <si>
    <t>SUMINISTRO Y COLOCACIÓN DE MEZCLADORA DE LAVABO 4” MARCA URREA  73INOX DE ACERO INOXIDABLE.  INCLUYE CONTRA DE REJILLA CROMO MODELO HM-14 MARCA HELVEX O EQUIVALENTE INCLUYE:  MANO DE OBRA CALIFICADA, MATERIALES MENORES, HERRAMIENTA,  PRUEBAS, LIMPIEZA Y ACARREO DEL MATERIALES AL SITIO DE SU COLOCACIÓN.</t>
  </si>
  <si>
    <t>SIOP-061</t>
  </si>
  <si>
    <t>SUMINISTRO Y COLOCACIÓN DE COLADERA COLADERA DE UNA BOCA, DESAGÜE DE CONTORNO TAPA REDONDA, MODELO 24-HL MARCA HELVEX O EQUIVALENTE. INCLUYE: CONEXIONES, MATERIALES MENORES Y DE CONSUMO, NIVELACIÓN, HERRAMIENTAS, PRUEBAS, MANO DE OBRA Y ACARREOS AL SITIO DE SU INSTALACIÓN.</t>
  </si>
  <si>
    <t>SIOP-063</t>
  </si>
  <si>
    <t>SIOP-064</t>
  </si>
  <si>
    <t>SIOP-065</t>
  </si>
  <si>
    <t>SIOP-066</t>
  </si>
  <si>
    <t>SIOP-067</t>
  </si>
  <si>
    <t>SIOP-068</t>
  </si>
  <si>
    <t>SIOP-069</t>
  </si>
  <si>
    <t>A04</t>
  </si>
  <si>
    <t>CANCELACIÓN DE INSTALACIONES HIDROSANITARIAS. EL PRECIO INCLUYE: DEMOLICIONES EN PISO Y MURO, RESANES, MATERIALES, MANO DE OBRA Y HERRAMIENTAS</t>
  </si>
  <si>
    <t>A05</t>
  </si>
  <si>
    <t>A06</t>
  </si>
  <si>
    <t>SIOP-041</t>
  </si>
  <si>
    <t>SIOP-042</t>
  </si>
  <si>
    <t>SIOP-043</t>
  </si>
  <si>
    <t>SIOP-044</t>
  </si>
  <si>
    <t>SIOP-045</t>
  </si>
  <si>
    <t>SIOP-047</t>
  </si>
  <si>
    <t>SIOP-048</t>
  </si>
  <si>
    <t>A07</t>
  </si>
  <si>
    <t>AZOTEA</t>
  </si>
  <si>
    <t>SIOP-079</t>
  </si>
  <si>
    <t>SIOP-080</t>
  </si>
  <si>
    <t>LIMPIEZA</t>
  </si>
  <si>
    <t>SIOP-081</t>
  </si>
  <si>
    <t>B01</t>
  </si>
  <si>
    <t>DEMOLICIÓN POR CUALQUIER MEDIO DE PAVIMENTO DE CONCRETO EXISTENTE, INCLUYE: ACARREO DEL MATERIAL AL CENTRO DE ACOPIA PARA SU POSTERIOR RETIRO, ABUNDAMIENTO, MANO DE OBRA, EQUIPO Y HERRAMIENTA.</t>
  </si>
  <si>
    <t>SIOP-071</t>
  </si>
  <si>
    <t>DESPRENDIMIENTO DE IMPERMEABILIZANTE CON DOS CAPAS DE REFUERZO CON ESPESOR PROMEDIO DE 3-5 MM., INCLUYE: ANDAMIOS, MANO DE OBRA, EQUIPO Y HERRAMIENTA, ACARREO DEL MATERIAL PRODUCTO DE LA DEMOLICIÓN HASTA EL CENTRO DE ACOPIO, PARA SU POSTERIOR RETIRO.</t>
  </si>
  <si>
    <t>SIOP-072</t>
  </si>
  <si>
    <t>SIOP-073</t>
  </si>
  <si>
    <t>B02</t>
  </si>
  <si>
    <t xml:space="preserve"> M3</t>
  </si>
  <si>
    <t>SIOP-076</t>
  </si>
  <si>
    <t>SIOP-077</t>
  </si>
  <si>
    <t>B03</t>
  </si>
  <si>
    <t>SUMINISTRO Y COLOCACIÓN DE MUEBLE PARA TARJA FREGADERO, A BASE DE MDF RECUBIERTO CON MCA EN COLOR BLANCO CON BORDOS EN COLOR AZUL SOBRE PUERTAS,  CUATRO PUERTAS CON AZAS AZULES,  DIMENSIONES TOTALES 0.80X0.70X0.75 M;  INCLUYE; MATERIALES,  MANO DE OBRA, SUJECIÓN Y HERRAMIENTA MENOR.</t>
  </si>
  <si>
    <t>SIOP-070</t>
  </si>
  <si>
    <t>B04</t>
  </si>
  <si>
    <t>MANTENIMIENTO DE EQUIPO CALENTADOR SOLAR.  INCLUYE; MANO DE OBRA Y HERRAMIENTA MENOR.</t>
  </si>
  <si>
    <t>B05</t>
  </si>
  <si>
    <t>B06</t>
  </si>
  <si>
    <t>B07</t>
  </si>
  <si>
    <t>B08</t>
  </si>
  <si>
    <t>C</t>
  </si>
  <si>
    <t>C01</t>
  </si>
  <si>
    <t>C02</t>
  </si>
  <si>
    <t>C03</t>
  </si>
  <si>
    <t>C04</t>
  </si>
  <si>
    <t>C05</t>
  </si>
  <si>
    <t>C06</t>
  </si>
  <si>
    <t>C07</t>
  </si>
  <si>
    <t>D</t>
  </si>
  <si>
    <t>D01</t>
  </si>
  <si>
    <t>PUERTAS Y VENTANAS</t>
  </si>
  <si>
    <t>DESMANTELAMIENTO</t>
  </si>
  <si>
    <t>PUERTA Y VENTANA</t>
  </si>
  <si>
    <t>SUMINISTRO Y COLOCACIÓN DE CHAPA MANIJA CON LLAVE CROMO SATINADO EIFEL-53 PDEIF26DXE TESA O SIMILAR. INCLUYE: MATERIALES, MANO DE OBRA, HERRAMIENTA.</t>
  </si>
  <si>
    <t>MANTENIMIENTO A PUERTAS EXISTENTES EN INTERIOR HASTA 2.1 M DE ALTURA. INCLUYE; LIJADO, APLICACIÓN DE LACA DE POLIURETANO, MATERIALES, MANO DE OBRA, HERRAMIENTA Y DESPERDICIO.</t>
  </si>
  <si>
    <t>D02</t>
  </si>
  <si>
    <t>PINTURA</t>
  </si>
  <si>
    <t>D03</t>
  </si>
  <si>
    <t>PISOS</t>
  </si>
  <si>
    <t>D04</t>
  </si>
  <si>
    <t>CORTE CON DISCO EN PISO DE MOSAICO Y/O CONCRETO DE 5 CM DE PROFUNDIDAD, INCLUYE: HERRAMIENTA, EQUIPO, MATERIALES DE CONSUMO, LIMPIEZA Y MANO DE OBRA.</t>
  </si>
  <si>
    <t>CANCELACIÓN DE SALIDAS HIDROSANITARIAS A BASE DE COBRE.. EL PRECIO INCLUYE: DEMOLICIONES EN PISO Y MUROS, RESANES, MATERIALES, MANO DE OBRA Y HERRAMIENTA.</t>
  </si>
  <si>
    <t>D05</t>
  </si>
  <si>
    <t>BAÑOS</t>
  </si>
  <si>
    <t>MUEBLES DE BAÑO, ACCESORIOS Y EQUIPO</t>
  </si>
  <si>
    <t>SUMINISTRO Y COLOCACIÓN DE MEZCLADORA DE LAVABO 4” MARCA URREA 73INOX DE ACERO INOXIDABLE. INCLUYE CONTRA DE REJILLA CROMO MODELO HM-14 MARCA HELVEX O EQUIVALENTE INCLUYE: MANO DE OBRA CALIFICADA, MATERIALES MENORES, HERRAMIENTA, PRUEBAS, LIMPIEZA Y ACARREO DEL MATERIALES AL SITIO DE SU COLOCACIÓN.</t>
  </si>
  <si>
    <t>D06</t>
  </si>
  <si>
    <t>LOSA DE CONCRETO SIMPLE F'C=200 KG/CM2 DE 10 CM DE ESPESOR ACABADO PULIDO EN RPBI INCLUYE; MATERIALES, MANO DE OBRA, HERRAMIENTA MENOR, DESPERDICIOS.</t>
  </si>
  <si>
    <t>RAMPAS DE HASTA 30 CM DE ALTURA DE CONCRETO F'C=250 KG/CM2 ARMADO CON MALLA ELECTROSOLDADA 6X6/10-10. CON UN DESARROLLO DE HASTA 5 M. INCLUYE MATERIALES, CORTES EN PISO PARA ANCLAJE EN ORILLAS, MANO DE OBRA Y HERRAMIENTA MENOR.</t>
  </si>
  <si>
    <t>LIMPIEZA DE CANTERA EXISTENTE CON CEPILLO DE ALAMBRE. EL PRECIO INCLUYE: MANO DE OBRA Y HERRAMIENTA.</t>
  </si>
  <si>
    <t>CASTILLO DE 15X15 CM. CON CONCRETO F'C= 150 KG/CM2, ARMADO CON ARMEX 15-15-4. EL PRECIO INCLUYE; SUMINISTRO DE MATERIALES, MANO DE OBRA, HERRAMIENTA.</t>
  </si>
  <si>
    <t>LOSA DE CONCRETO DE 10 CM DE ESPESOR CONCRETO F'C=200 KG/CM2, ARMADA CON VARILLA DEL #3 @20 CM. AMBOS SENTIDOS. EL PRECIO INCLUYE: SUMINISTRO DE MATERIALES, CIMBRA, APUNTALAMIENTO, VIBRADO, COLADO, DESCIMBRADO, MANO DE OBRA, HERRAMIENTA MENOR, Y DESPERDICIOS.</t>
  </si>
  <si>
    <t>IMPERMEABILIZANTE</t>
  </si>
  <si>
    <t>D07</t>
  </si>
  <si>
    <t>SIOP-046</t>
  </si>
  <si>
    <t>SIOP-049</t>
  </si>
  <si>
    <t>SIOP-051</t>
  </si>
  <si>
    <t>SIOP-054</t>
  </si>
  <si>
    <t>SIOP-055</t>
  </si>
  <si>
    <t>SIOP-062</t>
  </si>
  <si>
    <t>SIOP-074</t>
  </si>
  <si>
    <t>SIOP-075</t>
  </si>
  <si>
    <t>SIOP-082</t>
  </si>
  <si>
    <t>SIOP-083</t>
  </si>
  <si>
    <t>SIOP-084</t>
  </si>
  <si>
    <t>SIOP-085</t>
  </si>
  <si>
    <t>SIOP-086</t>
  </si>
  <si>
    <t>SIOP-087</t>
  </si>
  <si>
    <t>SIOP-088</t>
  </si>
  <si>
    <t>SIOP-089</t>
  </si>
  <si>
    <t>SIOP-090</t>
  </si>
  <si>
    <t>SIOP-091</t>
  </si>
  <si>
    <t>SIOP-092</t>
  </si>
  <si>
    <t>SIOP-093</t>
  </si>
  <si>
    <t>SIOP-094</t>
  </si>
  <si>
    <t>SIOP-095</t>
  </si>
  <si>
    <t>SIOP-096</t>
  </si>
  <si>
    <t>SIOP-097</t>
  </si>
  <si>
    <t>SIOP-098</t>
  </si>
  <si>
    <t>SIOP-099</t>
  </si>
  <si>
    <t>SIOP-100</t>
  </si>
  <si>
    <t>SIOP-101</t>
  </si>
  <si>
    <t>SIOP-102</t>
  </si>
  <si>
    <t>SIOP-103</t>
  </si>
  <si>
    <t>SIOP-104</t>
  </si>
  <si>
    <t>SIOP-105</t>
  </si>
  <si>
    <t>SIOP-106</t>
  </si>
  <si>
    <t>SIOP-107</t>
  </si>
  <si>
    <t>SIOP-108</t>
  </si>
  <si>
    <t>SIOP-109</t>
  </si>
  <si>
    <t>SIOP-110</t>
  </si>
  <si>
    <t>SIOP-111</t>
  </si>
  <si>
    <t>SIOP-112</t>
  </si>
  <si>
    <t>SIOP-113</t>
  </si>
  <si>
    <t>SIOP-114</t>
  </si>
  <si>
    <t>SIOP-115</t>
  </si>
  <si>
    <t>SIOP-116</t>
  </si>
  <si>
    <t>SIOP-117</t>
  </si>
  <si>
    <t>SIOP-118</t>
  </si>
  <si>
    <t>SIOP-119</t>
  </si>
  <si>
    <t>SIOP-120</t>
  </si>
  <si>
    <t>SIOP-121</t>
  </si>
  <si>
    <t>SIOP-122</t>
  </si>
  <si>
    <t>SIOP-123</t>
  </si>
  <si>
    <t>SIOP-124</t>
  </si>
  <si>
    <t>SIOP-125</t>
  </si>
  <si>
    <t>SIOP-126</t>
  </si>
  <si>
    <t>SIOP-127</t>
  </si>
  <si>
    <t>SIOP-128</t>
  </si>
  <si>
    <t>SIOP-129</t>
  </si>
  <si>
    <t>SIOP-130</t>
  </si>
  <si>
    <t>SIOP-131</t>
  </si>
  <si>
    <t>SIOP-132</t>
  </si>
  <si>
    <t>SIOP-133</t>
  </si>
  <si>
    <t>SIOP-134</t>
  </si>
  <si>
    <t>SIOP-135</t>
  </si>
  <si>
    <t>SIOP-136</t>
  </si>
  <si>
    <t>SIOP-137</t>
  </si>
  <si>
    <t>SIOP-138</t>
  </si>
  <si>
    <t>SIOP-139</t>
  </si>
  <si>
    <t>SIOP-140</t>
  </si>
  <si>
    <t>SIOP-141</t>
  </si>
  <si>
    <t>SIOP-142</t>
  </si>
  <si>
    <t>SIOP-143</t>
  </si>
  <si>
    <t>SIOP-144</t>
  </si>
  <si>
    <t>SIOP-145</t>
  </si>
  <si>
    <t>SIOP-146</t>
  </si>
  <si>
    <t>SIOP-147</t>
  </si>
  <si>
    <t>SIOP-148</t>
  </si>
  <si>
    <t>SIOP-149</t>
  </si>
  <si>
    <t>SIOP-150</t>
  </si>
  <si>
    <t>SIOP-151</t>
  </si>
  <si>
    <t>SIOP-152</t>
  </si>
  <si>
    <t>SIOP-153</t>
  </si>
  <si>
    <t>SIOP-154</t>
  </si>
  <si>
    <t>SIOP-155</t>
  </si>
  <si>
    <t>SIOP-156</t>
  </si>
  <si>
    <t>SIOP-157</t>
  </si>
  <si>
    <t>SIOP-158</t>
  </si>
  <si>
    <t>SIOP-159</t>
  </si>
  <si>
    <t>SIOP-160</t>
  </si>
  <si>
    <t>SIOP-161</t>
  </si>
  <si>
    <t>SIOP-162</t>
  </si>
  <si>
    <t>SIOP-163</t>
  </si>
  <si>
    <t>SIOP-164</t>
  </si>
  <si>
    <t>SIOP-165</t>
  </si>
  <si>
    <t>SIOP-166</t>
  </si>
  <si>
    <t>SIOP-167</t>
  </si>
  <si>
    <t>SIOP-168</t>
  </si>
  <si>
    <t>SIOP-169</t>
  </si>
  <si>
    <t>SIOP-170</t>
  </si>
  <si>
    <t>SIOP-171</t>
  </si>
  <si>
    <t>SIOP-172</t>
  </si>
  <si>
    <t>SIOP-173</t>
  </si>
  <si>
    <t>SIOP-174</t>
  </si>
  <si>
    <t>SIOP-175</t>
  </si>
  <si>
    <t>SIOP-176</t>
  </si>
  <si>
    <t>SIOP-177</t>
  </si>
  <si>
    <t>SIOP-178</t>
  </si>
  <si>
    <t>SIOP-179</t>
  </si>
  <si>
    <t>SIOP-180</t>
  </si>
  <si>
    <t>SIOP-181</t>
  </si>
  <si>
    <t>SIOP-182</t>
  </si>
  <si>
    <t>SIOP-183</t>
  </si>
  <si>
    <t>SIOP-184</t>
  </si>
  <si>
    <t>SIOP-185</t>
  </si>
  <si>
    <t>SIOP-186</t>
  </si>
  <si>
    <t>SIOP-187</t>
  </si>
  <si>
    <t>SIOP-188</t>
  </si>
  <si>
    <t>SIOP-189</t>
  </si>
  <si>
    <t>SIOP-190</t>
  </si>
  <si>
    <t>SIOP-191</t>
  </si>
  <si>
    <t>SIOP-192</t>
  </si>
  <si>
    <t>SIOP-193</t>
  </si>
  <si>
    <t>SIOP-194</t>
  </si>
  <si>
    <t>SIOP-195</t>
  </si>
  <si>
    <t>SIOP-196</t>
  </si>
  <si>
    <t>SIOP-197</t>
  </si>
  <si>
    <t>SIOP-198</t>
  </si>
  <si>
    <t>SIOP-199</t>
  </si>
  <si>
    <t>SIOP-200</t>
  </si>
  <si>
    <t>SIOP-201</t>
  </si>
  <si>
    <t>SIOP-202</t>
  </si>
  <si>
    <t>SIOP-203</t>
  </si>
  <si>
    <t>SIOP-204</t>
  </si>
  <si>
    <t>SIOP-205</t>
  </si>
  <si>
    <t>SIOP-206</t>
  </si>
  <si>
    <t>SIOP-207</t>
  </si>
  <si>
    <t>SIOP-208</t>
  </si>
  <si>
    <t>SIOP-209</t>
  </si>
  <si>
    <t>SIOP-210</t>
  </si>
  <si>
    <t>SIOP-211</t>
  </si>
  <si>
    <t>SIOP-212</t>
  </si>
  <si>
    <t>SIOP-213</t>
  </si>
  <si>
    <t>SIOP-214</t>
  </si>
  <si>
    <t>SIOP-215</t>
  </si>
  <si>
    <t>SIOP-216</t>
  </si>
  <si>
    <t>SIOP-217</t>
  </si>
  <si>
    <t>SIOP-218</t>
  </si>
  <si>
    <t>SIOP-219</t>
  </si>
  <si>
    <t>SIOP-220</t>
  </si>
  <si>
    <t>SIOP-221</t>
  </si>
  <si>
    <t>SIOP-222</t>
  </si>
  <si>
    <t>SIOP-223</t>
  </si>
  <si>
    <t>SIOP-224</t>
  </si>
  <si>
    <t>SIOP-225</t>
  </si>
  <si>
    <t>SIOP-226</t>
  </si>
  <si>
    <t>SIOP-227</t>
  </si>
  <si>
    <t>SIOP-228</t>
  </si>
  <si>
    <t>SIOP-229</t>
  </si>
  <si>
    <t>SIOP-230</t>
  </si>
  <si>
    <t>SIOP-231</t>
  </si>
  <si>
    <t>SIOP-232</t>
  </si>
  <si>
    <t>SIOP-233</t>
  </si>
  <si>
    <t>SIOP-234</t>
  </si>
  <si>
    <t>SIOP-235</t>
  </si>
  <si>
    <t>SIOP-236</t>
  </si>
  <si>
    <t>SIOP-237</t>
  </si>
  <si>
    <t>SIOP-238</t>
  </si>
  <si>
    <t>SIOP-239</t>
  </si>
  <si>
    <t>SIOP-240</t>
  </si>
  <si>
    <t>SIOP-241</t>
  </si>
  <si>
    <t>SIOP-242</t>
  </si>
  <si>
    <t>SIOP-243</t>
  </si>
  <si>
    <t>SIOP-244</t>
  </si>
  <si>
    <t>SIOP-245</t>
  </si>
  <si>
    <t>SIOP-246</t>
  </si>
  <si>
    <t>SIOP-247</t>
  </si>
  <si>
    <t>SIOP-248</t>
  </si>
  <si>
    <t>SIOP-249</t>
  </si>
  <si>
    <t>SIOP-250</t>
  </si>
  <si>
    <t>SIOP-251</t>
  </si>
  <si>
    <t>SIOP-252</t>
  </si>
  <si>
    <t>SIOP-253</t>
  </si>
  <si>
    <t>SIOP-254</t>
  </si>
  <si>
    <t>SIOP-255</t>
  </si>
  <si>
    <t>SIOP-256</t>
  </si>
  <si>
    <t>SIOP-257</t>
  </si>
  <si>
    <t>SIOP-258</t>
  </si>
  <si>
    <t>SIOP-259</t>
  </si>
  <si>
    <t>SIOP-260</t>
  </si>
  <si>
    <t>SIOP-261</t>
  </si>
  <si>
    <t>SIOP-262</t>
  </si>
  <si>
    <t>SIOP-263</t>
  </si>
  <si>
    <t>SIOP-264</t>
  </si>
  <si>
    <t>SIOP-265</t>
  </si>
  <si>
    <t>SIOP-266</t>
  </si>
  <si>
    <t>SIOP-267</t>
  </si>
  <si>
    <t>SIOP-268</t>
  </si>
  <si>
    <t>SIOP-269</t>
  </si>
  <si>
    <t>SIOP-270</t>
  </si>
  <si>
    <t>SIOP-271</t>
  </si>
  <si>
    <t>SIOP-272</t>
  </si>
  <si>
    <t>SIOP-273</t>
  </si>
  <si>
    <t>SIOP-274</t>
  </si>
  <si>
    <t>SIOP-275</t>
  </si>
  <si>
    <t>SIOP-276</t>
  </si>
  <si>
    <t>SIOP-277</t>
  </si>
  <si>
    <t>SIOP-278</t>
  </si>
  <si>
    <t>SIOP-279</t>
  </si>
  <si>
    <t>SIOP-280</t>
  </si>
  <si>
    <t>SIOP-281</t>
  </si>
  <si>
    <t>SIOP-282</t>
  </si>
  <si>
    <t>SIOP-283</t>
  </si>
  <si>
    <t>SIOP-284</t>
  </si>
  <si>
    <t>SIOP-285</t>
  </si>
  <si>
    <t>SIOP-286</t>
  </si>
  <si>
    <t>SIOP-287</t>
  </si>
  <si>
    <t>SIOP-288</t>
  </si>
  <si>
    <t>SIOP-289</t>
  </si>
  <si>
    <t>SIOP-290</t>
  </si>
  <si>
    <t>SIOP-291</t>
  </si>
  <si>
    <t>SIOP-292</t>
  </si>
  <si>
    <t>SIOP-293</t>
  </si>
  <si>
    <t>SIOP-294</t>
  </si>
  <si>
    <t>SIOP-295</t>
  </si>
  <si>
    <t>SIOP-296</t>
  </si>
  <si>
    <t>SIOP-297</t>
  </si>
  <si>
    <t>SIOP-298</t>
  </si>
  <si>
    <t>SIOP-299</t>
  </si>
  <si>
    <t>SIOP-300</t>
  </si>
  <si>
    <t>SIOP-301</t>
  </si>
  <si>
    <t>SIOP-302</t>
  </si>
  <si>
    <t>SIOP-303</t>
  </si>
  <si>
    <t>SIOP-304</t>
  </si>
  <si>
    <t>SIOP-305</t>
  </si>
  <si>
    <t>SIOP-306</t>
  </si>
  <si>
    <t>SIOP-307</t>
  </si>
  <si>
    <t>SIOP-308</t>
  </si>
  <si>
    <t>SIOP-309</t>
  </si>
  <si>
    <t>SIOP-310</t>
  </si>
  <si>
    <t>SIOP-311</t>
  </si>
  <si>
    <t>SIOP-312</t>
  </si>
  <si>
    <t>SIOP-313</t>
  </si>
  <si>
    <t>SIOP-314</t>
  </si>
  <si>
    <t>SIOP-315</t>
  </si>
  <si>
    <t>SIOP-316</t>
  </si>
  <si>
    <t>SIOP-317</t>
  </si>
  <si>
    <t>SIOP-318</t>
  </si>
  <si>
    <t>SIOP-319</t>
  </si>
  <si>
    <t>SIOP-320</t>
  </si>
  <si>
    <t>SIOP-321</t>
  </si>
  <si>
    <t>SIOP-322</t>
  </si>
  <si>
    <t>SIOP-323</t>
  </si>
  <si>
    <t>SIOP-324</t>
  </si>
  <si>
    <t>SIOP-325</t>
  </si>
  <si>
    <t>SIOP-326</t>
  </si>
  <si>
    <t>SIOP-327</t>
  </si>
  <si>
    <t>SIOP-328</t>
  </si>
  <si>
    <t>SIOP-329</t>
  </si>
  <si>
    <t>SIOP-330</t>
  </si>
  <si>
    <t>SIOP-331</t>
  </si>
  <si>
    <t>SIOP-332</t>
  </si>
  <si>
    <t>SIOP-333</t>
  </si>
  <si>
    <t>SIOP-334</t>
  </si>
  <si>
    <t>SIOP-335</t>
  </si>
  <si>
    <t>SIOP-336</t>
  </si>
  <si>
    <t>SIOP-337</t>
  </si>
  <si>
    <t>SIOP-338</t>
  </si>
  <si>
    <t>SIOP-339</t>
  </si>
  <si>
    <t>SIOP-340</t>
  </si>
  <si>
    <t>SIOP-341</t>
  </si>
  <si>
    <t>SIOP-342</t>
  </si>
  <si>
    <t>SIOP-343</t>
  </si>
  <si>
    <t>SIOP-344</t>
  </si>
  <si>
    <t>SIOP-345</t>
  </si>
  <si>
    <t>SIOP-346</t>
  </si>
  <si>
    <t>SIOP-347</t>
  </si>
  <si>
    <t>SIOP-348</t>
  </si>
  <si>
    <t>SIOP-349</t>
  </si>
  <si>
    <t>SIOP-350</t>
  </si>
  <si>
    <t>SIOP-351</t>
  </si>
  <si>
    <t>SIOP-352</t>
  </si>
  <si>
    <t>SIOP-353</t>
  </si>
  <si>
    <t>SIOP-354</t>
  </si>
  <si>
    <t>SIOP-355</t>
  </si>
  <si>
    <t>SIOP-356</t>
  </si>
  <si>
    <t>SIOP-357</t>
  </si>
  <si>
    <t>SIOP-358</t>
  </si>
  <si>
    <t>SIOP-359</t>
  </si>
  <si>
    <t>SIOP-360</t>
  </si>
  <si>
    <t>SIOP-361</t>
  </si>
  <si>
    <t>SIOP-362</t>
  </si>
  <si>
    <t>SIOP-363</t>
  </si>
  <si>
    <t>SIOP-364</t>
  </si>
  <si>
    <t>SIOP-365</t>
  </si>
  <si>
    <t>SIOP-366</t>
  </si>
  <si>
    <t>SIOP-367</t>
  </si>
  <si>
    <t>SIOP-368</t>
  </si>
  <si>
    <t>SIOP-369</t>
  </si>
  <si>
    <t>SIOP-370</t>
  </si>
  <si>
    <t>SIOP-371</t>
  </si>
  <si>
    <t>SIOP-372</t>
  </si>
  <si>
    <t>SIOP-373</t>
  </si>
  <si>
    <t>SIOP-374</t>
  </si>
  <si>
    <t/>
  </si>
  <si>
    <t>ACARREO EN CAMIÓN A KILÓMETROS SUBSECUENTES DE MATERIAL PRODUCTO DE EXCAVACIÓN Y/O DEMOLICIÓN,  INCLUYE: MANO DE OBRA, EQUIPO Y HERRAMIENTA. (NORMA S. C. T. N-CTR-CAR-1-01-013-00)</t>
  </si>
  <si>
    <t>DESINSTALACIÓN DE MUEBLE DE BAÑO YA SEA INODORO, LAVABO, MINGITORIO,  ETC. SIN RECUPERACIÓN  INCLUYE:  DESCONEXIÓN, HERRAMIENTAS, MANO DE OBRA, LIMPIEZA Y ACARREO DEL MUEBLE FUERA DE LA OBRA.</t>
  </si>
  <si>
    <t>DESMONTAJE SIN RECUPERACIÓN DE LUMINARIAS DE SOBREPONER O DE EMPOTRAR A UNA ALTURA DE 0-3 M INCLUYE: ACARREO FUERA DE LA OBRA, MANO DE OBRA, EQUIPO Y HERRAMIENTA.</t>
  </si>
  <si>
    <t>DESINSTALACIÓN Y RETIRO  DE SALIDAS ELÉCTRICAS PARA LUMINARIAS, APAGADORES, CONTACTOS Y SECADORES DE MANO, A CUALQUIER NIVEL INCLUYE: RETIRO DE APAGADORES, CONTACTOS Y CONDUCTORES, HERRAMIENTA, MANO DE OBRA Y TODO LO NECESARIO PARA SU CORRECTA EJECUCIÓN</t>
  </si>
  <si>
    <t>TRAZO Y NIVELACIÓN EN EDIFICACIONES MENORES A 200 M2, PARA DESPLANTE DE MUROS INTERIORES Y EXTERIORES DE CUALQUIER MATERIAL, A MANO CON MANGUERA DE NIVEL E HILO. SOLO APLICA PARA REMODELACIONES Y ADAPTACIONES DE LOCALES PARA TIENDAS NUEVAS (TRAZO DE MUROS, PISOS, PLAFONES, ESTABLECIENDO REFERENCIAS PARA CONTROL.) P.U.O.T.</t>
  </si>
  <si>
    <t>DEMOLICIÓN DE APLANADO DE MORTERO EN MUROS CON ESPESOR MÁXIMO DE 3CMS  (INCLUYENDO BOQUILLAS). INCLUYE: MATERIALES, EQUIPO, HERRAMIENTA, MANO DE OBRA Y TODO LO NECESARIO PARA LA CORRECTA Y TOTAL EJECUCIÓN DEL TRABAJO. P.U.O.T.</t>
  </si>
  <si>
    <t>BOQUILLAS Y BOLEOS EN PUERTAS Y VENTANAS, CON MORTERO CEMENTO-CAL-ARENA 1:2:6, INCLUYE: ANDAMIOS Y ACARREO DE MATERIALES AL SITIO DE SU UTILIZACIÓN.</t>
  </si>
  <si>
    <t>AMPLIACIÓN DE VANO PARA PUERTA Y VENTANA HASTA 0.50 CM DE ANCHO, INCLUYE: DEMOLICIÓN DE MURO EXISTENTE Y ELEMENTOS ESTRUCTURALES, REPOSICIÓN DEL MISMO MURO , CASTILLO, APLANADO, EMBOQUILLADOS, BOLEOS, RESANES, ACABADO AL TERMINADO AL EXISTENTE</t>
  </si>
  <si>
    <t>SUMINISTRO Y COLOCACIÓN DE PROTECCIÓN PERIMETRAL DE LA LÍNEA CERCASEL A UNA ALTURA DE 2.50 M EN COLOR BLANCO CALIBRE 6. INCLUYE: MANO DE OBRA, POSTE CERCASEL 2 X 2 CALIBRE 16 DE 3 Y 2M COLOR BLANCO, ABRAZADERAS METÁLICAS CON TORNILLO BLANCO, CON SU RESPESTIVA PINTURA, HERRAMIENTA MENOR, EQUIPO, SUMINISTRO, FLETE, INSTALACIÓN, CORTES, DESPERDICIOS, ELEMENTOS DE FIJACIÓN.</t>
  </si>
  <si>
    <t>SUMINISTRO Y COLOCACIÓN DE PUERTA PEATONAL DE 2.00 M. DE ANCHO DE LA LÍNEA CERCASEL A UNA ALTURA DE 3.00 M EN COLOR BLANCO CALIBRE 6. INCLUYE: MANO DE OBRA, POSTE CERCASEL 2 X 2 CALIBRE 16 DE 3 Y 2M COLOR BLANCO, ABRAZADERAS METÁLICAS CON TORNILLO BLANCO, CON SU RESPESTIVA PINTURA, HERRAMIENTA MENOR, EQUIPO, SUMINISTRO, FLETE, INSTALACIÓN, CORTES, DESPERDICIOS, ELEMENTOS DE FIJACIÓN.</t>
  </si>
  <si>
    <t>SUMINISTRO Y COLOCACIÓN DE PUERTA VEHICULAR DE LA LÍNEA CERCASEL DE 2.50 M DE LARGO  A UNA ALTURA DE 3.00 M EN COLOR BLANCO CALIBRE 6. INCLUYE: MANO DE OBRA, POSTE CERCASEL 2 X 2 CALIBRE 16 DE 3 Y 2M COLOR BLANCO, ABRAZADERAS METÁLICAS CON TORNILLO BLANCO, CON SU RESPESTIVA PINTURA, HERRAMIENTA MENOR, EQUIPO, SUMINISTRO, FLETE, INSTALACIÓN, CORTES, DESPERDICIOS, ELEMENTOS DE FIJACIÓN.</t>
  </si>
  <si>
    <t>GARGOLAPARA DRENAJE PLUVIAL DE 45CMDE CANTERA BLANCO TINAJERO INCLUYE; MATERIALES,  MANO DE OBRA, SUJECIÓN Y HERRAMIENTA MENOR.</t>
  </si>
  <si>
    <t>SUMINISTRO Y COLOCACIÓN DE PUERTA DE TAMBOR CON TRIPLAY DE CAOBILLA DE 6 MM. POR AMBAS CARAS, DE  1.10M. X 2.10M. FORMADA A BASE DE BASTIDOR Y MARCO DE  MADERA DE PINO DE PRIMERA DE  2"  X  1 1/2"   Y  PEINAZOS DE 1 1/2" X 1 1/2"  A CADA 30CMEN AMBOS SENTIDOS, ACABADO ENTINTADO Y LACA BRILLANTE TRANSPARENTE,  INCLUYE: MARCO Y TOPES DE MADERA,  JAMBAS,  RESANADOR PARA MADERA, BISAGRA DE LIBRO DE 3", DESPERDICIOS, MATERIALES MENORES Y DE CONSUMO, HERRAMIENTAS,  ACARREO DE MATERIALES AL SITIO DE SU COLOCACIÓN,  LIMPIEZA DEL ÁREA DE TRABAJO Y MANO DE OBRA ESPECIALIZADA.</t>
  </si>
  <si>
    <t>SUMINISTRO, HABILITADO Y COLOCACIÓN DE CANCELERÍA FABRICADA  EN ALUMINIO ANODIZADO EN COLOR BLANCO CON PERFILES COMERCIALES DE 2 X 1.25",  MCA. CUPRUM,  LÍNEA PANORAMA O EQUIVALENTE INCLUYE: TRAZO, CORTES, AJUSTES, MATERIALES, CORREDERAS, JALADERAS, OPERADORES, REPIZON, SELLADO PERIMETRAL, SILICÓN, VINIL, HERRAJES, ELEMENTOS DE FIJACIÓN, MATERIALES MENORES Y DE CONSUMO, DESPERDICIOS, HERRAMIENTAS, MANO DE OBRA ESPECIALIZADA, LIMPIEZA, FLETES, EQUIPO Y COLOCACIÓN A CUALQUIER NIVEL.</t>
  </si>
  <si>
    <t>SUMINISTRO, FABRICACIÓN Y COLOCACIÓN DE HERRERÍA TUBULAR Y/O ESTRUCTURAL, INCLUYE: SOLDADURA, ELEMENTOS DE FIJACIÓN, MATERIALES MENORES, DESCALIBRES, DESPERDICIOS, BISAGRAS, FONDO ANTICORROSIVO, FLETES, HERRAMIENTAS, EQUIPO, MANO DE OBRA  Y ACARREO DE MATERIALES AL SITIO DE SU UTILIZACIÓN.</t>
  </si>
  <si>
    <t>SUMINISTRO Y APLICACIÓN DE PINTURA DE ESMALTE ALQUIDALICO ANTICORROSIVO, ACABADO BRILLANTE, PARA INTERIORES Y EXTERIORES QUE NO DESPRENDA VAPORES TÓXICOS NI OLORES DESAGRADABLES, CON LAS SIGUIENTES CARACTERÍSTICAS ( SÓLIDOS POR PESO 49-60%, SÓLIDOS POR VOLUMEN 40-46%, VISCOSIDAD DE 110-160 UK A 25°C, DENSIDAD 0.9-1.2 TON/M3., BRILLO A 60°C, 90%, TIEMPO DE SECADO AL TACTO, &lt; O = 6 HRS., TIEMPO DE SECADO DURO &lt; O = 24 HRS., ADHERENCIA 100%, RENDIMIENTO EN SUP. LISA 8-10 M2/LT., DILUCIÓN MÁXIMA (AGUARRÁS, THINER), 15 %,  EN VENTANERIA, MEDIDA POR UN SOLO LADO, TRABAJO TERMINADO, A DOS MANOS, INCLUYE: MATERIALES MENORES Y DE CONSUMO, ANDAMIOS, PREPARACIÓN DE LA SUPERFICIE, HERRAMIENTAS, LIMPIEZA, MANO DE OBRA Y  EQUIPO DE SEGURIDAD. A CUALQUIER NIVEL. (LA PINTURA ES POR AMBOS LADOS DE LA VENTANERIA, PERO PARA SU PAGO ES MEDIDA SOLO POR 1 SOLO LADO).</t>
  </si>
  <si>
    <t>SUMINISTRO Y COLOCACIÓN DE CRISTAL FLOTADO DE 6 MM. DE ESPESOR,  ASENTADO VINIL, INCLUYE: CORTES, DESPERDICIOS Y ACARREO DE MATERIALES AL SITIO DE SU UTILIZACIÓN A CUALQUIER NIVEL.</t>
  </si>
  <si>
    <t>MANTENIMIENTO GENERAL DE PUERTAS DE MADERA, INCLUYE DESINSTALACIÓN, LIJADO PARA RETIRAR LACA,  RESANES, LACA Y REINSTALACIÓN, ACABADO SEGÚN ESPECIFICACIÓN. INCLUYE: MATERIAL, LIJADO, LACA, MANO DE OBRA, HERRAMIENTA MENOR.</t>
  </si>
  <si>
    <t>SUMINISTRO Y COLOCACIÓN DE PUERTA DE HERRERÍA  DE LAMINA LISA CALIBRE 16. CON MARCO DE ANGULO DE 1 1/2" Y CONTRAMARCO DE 2"  DE DIMENSIONES 1.20X1.30 M. PARA CUARTO DE RPBI.  CON CHAPA DE SEGURIDAD MARCA HERMEX O SIMILAR; INCLUYE: MATERIALES, MANO DE OBRA, HERRAMIENTA, EQUIPO Y DESPERDICIOS.</t>
  </si>
  <si>
    <t xml:space="preserve">   PINTURA VINÍLICA VINIMEX DE COMEX O VINI-HOGAR SHERWIN WILLIAMS O EQUIVALENTE,  EN MUROS A DOS MANOS, INCLUYE: MATERIALES MENORES Y DE CONSUMO, ANDAMIOS, PREPARACIÓN DE LA SUPERFICIE, SELLADO DE LA SUPERFICIE, HERRAMIENTAS, LIMPIEZA, MANO DE OBRA Y  EQUIPO DE SEGURIDAD.</t>
  </si>
  <si>
    <t>SUMINISTRO Y COLOCACIÓN DE PINTURA POLIURETANO SOBRE PUNTO DE REUNIÓN. MEDIDA APROXIMADA DE 40 CM DE DIÁMETRO.  COLORES DE ACUERDO A PROYECTO.  INCLUYE; MATERIALES, MANO DE OBRA Y DESPERDICIO.</t>
  </si>
  <si>
    <t>SUMINISTRO Y COLOCACIÓN DE PINTURA TRAFICO AZUL EN RAMPA DE ACCESO A BASE DE POLIURETANO MARCA COMEX. MEDIDAS APROXIMADAS 1.00 M X  1.00 M. INCLUYE: PREPARACIÓN DE LA SUPERFICIE, TRAZO, APLICACIÓN DE PINTURA, MATERIALES , MANO DE OBRA Y HERRAMIENTAS MENOR.</t>
  </si>
  <si>
    <t>SUMINISTRO Y COLOCACIÓN DE PINTURA VINÍLICA COLOR AZUL, ROSA Y BLANCO MARCA COMEX  EN GUARDAPOLVO HASTA UNA ALTURA DE 1.15M DE ACUERDO AL PANTONE ESPECIFICADO EN PROYECTO. EL PRECIO INCLUYE MATERIALES, MANO DE OBRA, HERRAMIENTA MENOR Y DESPERDICIO.</t>
  </si>
  <si>
    <t>SUMINISTRO Y COLOCACIÓN DE PISO DE PISO DE LOSETA CERÁMICA, DE COLOR BLANCO MODELO STONE WALK RECTIFICADO 60 X 60 MARCA INTERCERAMIC,  ASENTADO CON PEGA PISO Y JUNTEADO CON JUNTEADOR DE COLOR SIN ARENA, CON JUNTAS DE 3.00 MM. DE ANCHO MÍNIMO, INCLUYE: CORTE, REMATES, ESCUADRE, DESPERDICIOS, DESPATINADO, HERRAMIENTAS, MATERIALES,  MANO DE OBRA, LIMPIEZA  Y ACARREO DE MATERIALES AL SITIO DE SU UTILIZACIÓN, A CUALQUIER NIVEL."</t>
  </si>
  <si>
    <t xml:space="preserve">   SUMINISTRO Y COLOCACIÓN DE ZOCLO  DE 10 CM DE ALTURA, A BASE DE RECORTES DE PISO STONE WALK,  CUALQUIER COLOR DE 60 X 60 CM, O SIMILAR,  ASENTADO CON ADHESIVO PEGA PISO MCA. PERDURA COLOR BLANCO Y JUNTEADOR SIN ARENA,  INCLUYE: TRAZO, CORTES, AJUSTES, REMATES, ESCUADRE, DESPERDICIOS, DESPATINADO, EMBOQUILLADOS, HERRAMIENTAS, MATERIALES,  MANO DE OBRA, LIMPIEZA Y ACARREO DE MATERIALES AL SITIO DE SU UTILIZACIÓN, A CUALQUIER NIVEL.</t>
  </si>
  <si>
    <t>SUMINISTRO Y COLOCACIÓN DE LOSETA CERÁMICA PARA MURO ( AZULEJO ), CON RECUBRIMIENTO DE 30X60, MODELO SPA WHITE GLOSSY,  ASENTADO CON PEGAZULEJO Y  CON JUNTEADOR DE COLOR,  INCLUYE: TRAZO, CORTE, REMATES, ESCUADRE, DESPERDICIOS, DESPATINADO, HERRAMIENTAS, MATERIALES,  MANO DE OBRA, LIMPIEZA Y ACARREO DE MATERIALES AL SITIO DE SU UTILIZACIÓN, A CUALQUIER NIVEL.</t>
  </si>
  <si>
    <t>SUMINISTRO Y COLOCACIÓN DE LOGOTIPOS OFICIALES, CON COLORES INSTITUCIONALES PROPORCIONADOS POR LA DEPENDENCIA CON ESCUDO DEL ESTADO Y LEYENDA, JALISCO GOBIERNO DEL ESTADO DE 0.90 X 0.98 MT.,  INCLUYE: MATERIALES, DESPERDICIO, ANDAMIOS, MANO DE OBRA, EQUIPO, HERRAMIENTA Y TODO LO NECESARIO PARA SU CORRECTA APLICACIÓN.</t>
  </si>
  <si>
    <t>SUMINISTRO Y COLOCACIÓN DE LOGOTIPOS OFICIALES, CON COLORES INSTITUCIONALES PROPORCIONADOS POR LA DEPENDENCIA CON LOGOTIPO Y LEYENDA SERVICIOS DE SALUD JALISCO DE 1.22 X 0.30 MT., INCLUYE: MATERIALES, DESPERDICIO, ANDAMIOS, MANO DE OBRA, EQUIPO, HERRAMIENTA Y TODO LO NECESARIO PARA SU CORRECTA APLICACIÓN.</t>
  </si>
  <si>
    <t>SUMINISTRO Y COLOCACIÓN DE LOGOTIPOS OFICIALES, CON COLORES INSTITUCIONALES PROPORCIONADOS POR LA DEPENDENCIA CON LOGOTIPO Y LEYENDA  SALUD DE 0.94 X 0.33 MT., INCLUYE: MATERIALES, DESPERDICIO, ANDAMIOS, MANO DE OBRA, EQUIPO, HERRAMIENTA Y TODO LO NECESARIO PARA SU CORRECTA APLICACIÓN.</t>
  </si>
  <si>
    <t>SUMINISTRO Y COLOCACIÓN DE ROTULO DE IDENTIFICACIÓN (LEYENDA)CON DISEÑO Y COLOR OFICIAL INDICADO POR LA SUPERVISIÓN CON LEYENDA CENTRO DE SALUD DE 1.80 X 0.44 MT., INCLUYE: MATERIAL, TRAZO, MANO DE OBRA, HERRAMIENTA Y TODO LO NECESARIO PARA SU CORRECTA APLICACIÓN.</t>
  </si>
  <si>
    <t>RECUBRIMIENTO EPOXICO GRADO MEDICO O ANTIBACTERIAL A BASE DE POLIURETANO, APLICANDO PRIMER DE RESINAS CON BASE ACRÍLICA DE ALTA PENETRACIÓN, SEGUNDA MANO CON RECUBRIMIENTO EN SECO CON AIRLESS DE BAJA PRESIÓN COMPONENTES BASE SOLVENTE Y CATALIZADOR A DOS MANOS A DOS MANOS MÍNIMO DE RENDIMIENTO DE 3 L/M2., EN INTERIOR DE CUARTO DE RPBI. INCLUYE; MATERIALES, MANO DE OBRA Y DESPERDICIO.</t>
  </si>
  <si>
    <t>ZAVALETA EN AZOTEA CON LADRILLO DE AZOTEA DE 17 X 17CM,   ASENTADO CON MORTERO CEMENTO-ARENA EN PROP. 1:3., INCLUYE: TRAZO, LECHADA DE CEMENTO GRIS, ARENA DE RIO CERNIDA Y COLOR ROJO TERRACOTA CON IMPERMEABILIZANTE INTEGRAL A RAZÓN DE 2 KG/SACO DE CEMENTO, DESPERDICIOS, HERRAMIENTAS, LIMPIEZA, MANO DE OBRA  Y ACARREO DE MATERIALES AL LUGAR DE SU UTILIZACIÓN, A CUALQUIER NIVEL.</t>
  </si>
  <si>
    <t>MURO TIPO SOGA CON BLOCK 11X14X28 ASENTADO CON MORTERO ARENA PROPORCIÓN 1:3. INCLUYE; MATERIALES, MANO DE OBRA, HERRAMIENTA MENOR,  DESPERDICIOS.</t>
  </si>
  <si>
    <t>APLANADO EN MUROS DE MUROS DE MAX 2 CM DE ESPESOR  CON MORTERO  ARENA PROPORCIÓN 1:3 INCLUYE; MATERIALES, MANO DE OBRA, HERRAMIENTA MENOR,  DESPERDICIOS.</t>
  </si>
  <si>
    <t>FABRICACIÓN DE CUARTO PARA RPBI  DE 1.40X1.20X0.80 M. DE ALTURA, A BASE DE MUROS DE DUROCK DE 13 MM. DE 9.5 CM. DE ESPESOR A DOS CARA TANTO EN MUROS COMO EN CUBIERTA, ACABADO BASECOAT. EL PRECIO INCLUYE: SUMINISTRO DE MATERIALES,  REFUERZOS DE MADERA PARA RECIBIR PUERTAS, GOTERO EN PARTE FRONTAL, MANO DE OBRA, HERRAMIENTA MENOR.</t>
  </si>
  <si>
    <t>DALA DE 15X20 CM. A BASE DE CONCRETO F'C=200 KG/CM2, ARMADA CON ARMEX 15X15-4. EL PRECIO INCLUYE; SUMINISTRO DE MATERIALES, CIMBRA COMÚN, MANO DE OBRA, HERRAMIENTA Y DESPERDICIOS.</t>
  </si>
  <si>
    <t>DALA DE 28X20CM. A BASE DE CONCRETO F'C=200 KG/CM2, ARMADA CON VARILLA #3, EST@20. EL PRECIO INCLUYE; SUMINISTRO DE MATERIALES, CIMBRA COMÚN, MANO DE OBRA, HERRAMIENTA Y DESPERDICIOS.</t>
  </si>
  <si>
    <t>MURO TEZON CON BLOCK 11X14X28 ASENTADO CON MORTERO ARENA PROPORCIÓN 1:3. INCLUYE; MATERIALES, MANO DE OBRA, HERRAMIENTA MENOR,  DESPERDICIOS.</t>
  </si>
  <si>
    <t>SUMINISTRO Y COLOCACIÓN DE PROTECCIÓN PERIMETRAL CON MALLA CICLÓNICA A UNA ALTURA DE 2.50M. DE ALTURA CAL. 11.5, INCLUYE: POSTES PUNTALES Y ESQUINEROS DE 60 MM. POSTES DE LÍNEA DE 48 MM. BARRA SUPERIOR DE 38 MM., 3 HILOS DE ALAMBRE DE PÚAS, ACCESORIOS DE INSTALACIÓN,  MANO DE OBRA, HERRAMIENTA MENOR, EQUIPO, SUMINISTRO, FLETE, INSTALACIÓN, CORTES, DESPERDICIOS, ELEMENTOS DE FIJACIÓN.</t>
  </si>
  <si>
    <t>FIRME DE CONCRETO HIDRÁULICO F'C=200 KG/CM2, RESISTENCIA NORMAL, HECHO EN OBRA, DE 10.0 CM DE ESPESOR, ARMADO CON MALLA ELECTROSOLDADA 6/6-10/10, ACABADO COMÚN. INCLUYE: CIMBRADO, DESCIMBRADO, MATERIALES, EQUIPO, HERRAMIENTA, MANO DE OBRA Y TODO LO NECESARIO PARA LA CORRECTA Y TOTAL EJECUCIÓN DEL TRABAJO. P.U.O.T.</t>
  </si>
  <si>
    <t>BANQUETA DE CONCRETO  HECHO EN OBRA, F'C= 200 KG/CM2, RESISTENCIA NORMAL, DE 10 CM DE ESPESOR, CON ACABADO ESCOBILLADO. INCLUYE: MATERIALES, HERRAMIENTA, MANO DE OBRA Y TODO LO NECESARIO PARA LA CORRECTA Y TOTAL EJECUCIÓN DEL TRABAJO P.U.O.T.</t>
  </si>
  <si>
    <t>CONCRETO SIMPLE FC: 200 KG/CM2 EN GUARNICIÓN DE 12,15 X 40CM DE ESPESOR  POR MEDIOS MANUALES, INCLUYE: COMPACTACIÓN DE FONDO, NIVELACIÓN, TRAZO,  MATERIAL,  MANO DE OBRA, CIMBRA, EQUIPO Y HERRAMIENTA</t>
  </si>
  <si>
    <t>ACABADO ESTAMPADO PIEL DE ELEFANTE EN BANQUETA FRONTAL, FRANJAS DE 40CMINCLUYE: MATERIALES, HERRAMIENTA, SECANTE NEGRO, DESMOLDANTE, MANO DE OBRA Y TODO LO NECESARIO PARA LA CORRECTA Y TOTAL EJECUCIÓN DEL TRABAJO P.U.O.T.</t>
  </si>
  <si>
    <t>REPARACIÓN DE MURO O PLAFONES EN TABLAROCA EXISTENTE. INCLUYE FIJACIÓN DE MURO EN PISO Y TRABE, ACABADO CON REDIMIX DOS CARAS , PERFACINTA, ACABADO PULIDO, MANO DE OBRA Y HERRAMIENTA MENOR</t>
  </si>
  <si>
    <t>SUMINISTRO Y FABRICACIÓN DE DE LOSA BASE PARA TINACO EN CONCRETO ARMADO CON VARILLA #3 EST@ 15 AMBOS SENTIDOS. FC 200KG/CM2 DE 10CM DE ESPESOR</t>
  </si>
  <si>
    <t>SUMINISTRO E INSTALACIÓN DE INODORO CON TANQUE BAJO, MODELO CONVENIENT CADET DE LABIOS ALARGADOS DE COLOR, MARCA AMERICAN STANDARD O SIMILAR. INCLUYE: ASIENTO DE PLÁSTICO, LLAVE ANGULAR FIG. 401, TANQUE, ACCESORIOS DE BRONCE PARA EL TANQUE BAJO, MATERIALES MENORES, LIMPIEZA, CUELLO DE CERA CON GUÍA, PRUEBAS, HERRAMIENTAS, MANO DE OBRA Y ACARREO DE MATERIALES AL SITIO DE SU COLOCACIÓN.</t>
  </si>
  <si>
    <t>SUMINISTRO Y COLOCACIÓN DE LAVABO, BLANCO, MARCA AMERICAN STANDARD. LÍNEA ECONÓMICA (MOD. VERACRUZ), INCLUYE: LLAVE ANGULAR FIG. 401, MANGUERA FLEXIBLE, CESPOL CROMADO, LLAVE INDIVIDUAL, CUBRE TALADROS, MATERIALES MENORES Y DE CONSUMO, ELEMENTOS DE FIJACIÓN, MANO DE OBRA CALIFICADA, LIMPIEZA DEL ÁREA DE TRABAJO, HERRAMIENTA, PRUEBAS Y ACARREO DE MATERIALES AL SITIO DE SU COLOCACIÓN.</t>
  </si>
  <si>
    <t>SUMINISTRO Y COLOCACIÓN DE DISPENSADOR DE PAPEL HIGIÉNICO MCA. JOFEL MOD. AZUR MAXI PH52001 O SIMILAR, INCLUYE: MATERIAL, MANO DE OBRA, EQUIPO Y HERRAMIENTA.</t>
  </si>
  <si>
    <t>SUMINISTRO Y COLOCACIÓN DE DISPENSADOR DE JABÓN MCA. JOFEL MOD. AC54000 O SIMILAR INCLUYE: MATERIAL, MANO DE OBRA, EQUIPO Y HERRAMIENTA.</t>
  </si>
  <si>
    <t>SUMINISTRO Y COLOCACIÓN DE DISPENSADOR DE TOALLA INTERDOBLADA MCA. JOFEL MOD. PT5100 O SIMILAR INCLUYE: MATERIAL, MANO DE OBRA, EQUIPO Y HERRAMIENTA.</t>
  </si>
  <si>
    <t>SUMINISTRO Y COLOCACIÓN DE BARRA RECTA PARA PERSONAS CON CAPACIDADES DIFERENTES ACERO SATINADO MCA. HELVEX MOD. B-700-S O SIMILAR INCLUYE: MATERIAL, MANO DE OBRA, EQUIPO Y HERRAMIENTA.</t>
  </si>
  <si>
    <t>SUMINISTRO Y COLOCACIÓN DE MANGUERA COFLEX DE 1/2" PARA W.C. DE 35 CM DE LONGITUD. INCLUYE: FLETES, MANIOBRAS, ACARREO, COLOCACIÓN A CUALQUIER NIVEL, FIJACIÓN, PRUEBAS, MATERIALES MENORES Y HERRAMIENTA NECESARIA.</t>
  </si>
  <si>
    <t>SUMINISTRO Y COLOCACIÓN DE MANGUERA COFLEX DE 1/2" PARA LAVABO DE 40 CM DE LONGITUD. INCLUYE: FLETES, MANIOBRAS, ACARREO, COLOCACIÓN A CUALQUIER NIVEL, FIJACIÓN, PRUEBAS, MATERIALES MENORES Y HERRAMIENTA NECESARIA.</t>
  </si>
  <si>
    <t>SUMINISTRO Y COLOCACIÓN DE FREGADERO UNA TARJA DE ACERO INOXIDABLE CON ESCURRIDERO DE 1.20 M X 0.50 M. INCLUYE: LLAVES ANGULARES FIG. 401, SOPORTES,  MATERIALES MENORES, PRUEBAS Y ACARREO DE MATERIALES AL SITIO DE SU COLOCACIÓN.</t>
  </si>
  <si>
    <t>SUMINISTRO Y COLOCACIÓN DE CESPOL DE PLOMO PARA TARJA. INCLUYE: MANO DE OBRA Y HERRAMIENTA.</t>
  </si>
  <si>
    <t>SUMINISTRO Y COLOCACIÓN DE CANASTA Y CONTRACANASTA PARA TARJA EN ACERO INOXIDABLE. INCLUYE: MANO DE OBRA Y LO NECESARIO PARA SU CORRECTA EJECUCIÓN.</t>
  </si>
  <si>
    <t>SUMINISTRO Y COLOCACIÓN DE LLAVE MEZCLADORA  DE 8" PARA TARJA MCA. URREA 9373INOX CON MANIJAS. INCLUYE: MANO DE OBRA Y MATERIALES MENORES PARA SU COLOCACIÓN.</t>
  </si>
  <si>
    <t>SUMINISTRO Y COLOCACIÓN DE ESPEJO DE 4 MM. CON MARCO DE ALUMINIO ANODIZADO NATURAL  DE 2" CAT. 10103, Y FONDO DE TRIPLAY DE PINO DE 6 MM. INCLUYE: SUMINISTRO, MANO DE OBRA, COLOCACIÓN A CUALQUIER ALTURA Y TODO LO NECESARIO PARA SU CORRECTA EJECUCIÓN.</t>
  </si>
  <si>
    <t>SUMINISTRO Y COLOCACIÓN DE MUEBLE PARA TARJA FREGADERO, A BASE DE MDF RECUBIERTO CON LAMINADO EN COLOR BLANCO Y CAFÉ,  CUATRO PUERTAS CON AZAS AZULES,  DIMENSIONES TOTALES 0.80X0.70X0.75 M;  INCLUYE; MATERIALES,  MANO DE OBRA, SUJECIÓN Y HERRAMIENTA MENOR.</t>
  </si>
  <si>
    <t>SUMINISTRO Y COLOCACIÓN DE MUEBLE PARA COCINA INTEGRAL, A BASE DE MDF RECUBIERTO LAMINADO EN COLOR BLANCO Y CAFÉ,  CUATRO PUERTAS CON AZAS ,  DIMENSIONES TOTALES 1.50X.60X.85 M, 2 ALACENAS DE .60.X.30X.60 Y .25X.80X.30;  INCLUYE: PARRILLA DE GAS, CUBIERTA DE ACERO INOXIDABLE, MATERIALES,  MANO DE OBRA, SUJECIÓN Y HERRAMIENTA MENOR.</t>
  </si>
  <si>
    <t>SUMINISTRO Y COLOCACIÓN DE GANCHO PORTA MULETAS. MCA. SANILOCK INCLUYE; MATERIALES, MANO DE OBRA, HERRAMIENTA MENOR Y FLETE</t>
  </si>
  <si>
    <t>REINSTALACIÓN DE MAMPARAS Y PUERTA DE ALUMINIO Y ACRÍLICO EN BAÑO DE PERSONAL.  INCLUYE: SUMINISTRO DE GUÍA DE ALUMINIO EN PISO,  COLOCACIÓN DE MAMPARA EXISTENTE, MANO DE OBRA, HERRAMIENTA.</t>
  </si>
  <si>
    <t>INSTALACIÓN HIDROSANITARIA</t>
  </si>
  <si>
    <t>EXCAVACIÓN EN CEPAS POR MEDIO MANUALES, MATERIAL TIPO B, DE 0 A 2.00 M. DE PROFUNDIDAD, EN SECO, INCLUYE: AFINE DE TALUDES Y FONDO Y ACARREOS DEL MATERIAL EXCEDENTE FUERA DE LA OBRA AL LUGAR INDICADO POR LA SUPERVISIÓN, MEDIDO EN BANCO.</t>
  </si>
  <si>
    <t>PASO EN HUECO EN MUROS Y/O LOSAS DE CONCRETO PARA PASO DE  INSTALACIONES HIDROSANITARIAS, DE 10 A 20 CM DE DIÁMETRO, INCLUYE: TRAZO, DEMOLICIÓN, RESANE CON MORTERO CEMENTO-ARENA DE RIO EN PROP. 1:4, PERFILADO, MANO DE OBRA, HERRAMIENTA, ACARREOS DENTRO Y FUERA DE LA OBRA DEL MATERIAL PRODUCTO DE LA DEMOLICIÓN Y LIMPIEZA DEL ÁREA DE TRABAJO.</t>
  </si>
  <si>
    <t>SUMINISTRO Y COLOCACIÓN DE TUBO DE P.V.C. SANITARIO (ANGER) SERIE 20, CAMPANA, DE 4 (100 MM) DIAM., INCLUYE: CONEXIONES, TRAZO, EXCAVACIÓN, CAMA DE ARENA, RELLENO COMPACTADO, DESPERDICIOS, PRUEBAS, PASOS POR CIMENTACIÓN Y ACARREO DE MATERIALES AL SITIO DE SU COLOCACIÓN."</t>
  </si>
  <si>
    <t>REGISTRO SANITARIO DE 0.80 X 0.80 X 1.00 M, CON MURO DE LADRILLO DE LAMA DE 5.5 X 11.0 X 22.0 CM, ASENTADO CON MORTERO CEMENTO-ARENA 1:3, APLANADO CON MORTERO CEMENTO-ARENA DE RIO 1:3, TAPA DE CONCRETO F'C=200 KG/CM2, MARCO Y CONTRAMARCO DE ANGULO DE 1 1/2 X 1/8", DESPERDICIOS Y ACARREO DE MATERIALES AL SITIO DE SU UTILIZACIÓN."</t>
  </si>
  <si>
    <t>SALIDA HIDRÁULICA PARA MUEBLES DE BAÑO A BASE DE TUBERÍA DE COBRE DE 1/2". DEMOLICIONES EN PISO Y MURO, RESANES, MATERIALES, MANO DE OBRA Y HERRAMIENTAS</t>
  </si>
  <si>
    <t>SALIDA SANITARIA PARA MUEBLES DE BAÑO A BASE DE TUBERÍA PVC SANITARIO DE NORMA 4" Y 2". INCLUYE:  DEMOLICIONES EN PISO Y MURO, RESANES, MATERIALES, MANO DE OBRA Y HERRAMIENTAS</t>
  </si>
  <si>
    <t>SUMINISTRO Y COLOCACIÓN DE TAPÓN REGISTRO  4" PVC TAPA FG PARA INSTALACIONES HIDROSANITARIAS, INCLUYE: MATERIALES, MANO DE OBRA Y HERRAMIENTA MENOR</t>
  </si>
  <si>
    <t>SUMINISTRO Y COLOCACIÓN DE LÍNEA PRINCIPAL ALIMENTACIÓN HIDRÁULICA EN TUBERÍA CPVC 1/2". INCLUYE  RETIRO DE TUBERÍA EXISTENTE, EXCAVACIONES, RELLENO, ENCOFRADO,  MANO DE OBRA, MATERIALES, HERRAMIENTAS Y DESPERDICIOS</t>
  </si>
  <si>
    <t>SUMINISTRO Y COLOCACIÓN DE  CUADRO DE MEDICIÓN CON TUBERÍA GALVANIZADA 1/2", VÁLVULA ESFERA DE 1/2" DE BRONCE MARCA URREA, CANCELACIÓN Y RETIRO DE TUBERÍA EXISTENTE, EXCAVACIONES, RELLENO, ENCOFRADO,  MANO DE OBRA, MATERIALES, HERRAMIENTAS Y DESPERDICIOS</t>
  </si>
  <si>
    <t>INSTALACIÓN GAS</t>
  </si>
  <si>
    <t>SUMINISTRO Y COLOCACIÓN DE TUBO DE COBRE TIPO "L" DE 9.5 MM (3/4") DE DIÁMETRO DE LA MARCA NACOBRE. INCLUYE: MATERIALES, HERRAMIENTA, MANO DE OBRA Y TODO LO NECESARIO PARA LA CORRECTA Y TOTAL EJECUCIÓN DEL TRABAJO P.U.O.T.</t>
  </si>
  <si>
    <t>SUMINISTRO Y COLOCACIÓN DE MANGUERA ALTA PRESIÓN DE (3/8") DE DIÁMETRO DE LA MARCA NACOBRE. INCLUYE: MATERIALES, HERRAMIENTA, MANO DE OBRA Y TODO LO NECESARIO PARA LA CORRECTA Y TOTAL EJECUCIÓN DEL TRABAJO P.U.O.T.</t>
  </si>
  <si>
    <t>SALIDA DE GAS EN COCINETA, A BASE DE TUBERÍA DE COBRE DE 1/2" TIPO "L", MANGUERA COFLEX PARA GAS, VÁLVULA DE SEGURIDAD DE BRONCE URREA. EL PRECIO INCLUYE: SUMINISTRO DE MATERIALES, MANO DE OBRA Y HERRAMIENTA</t>
  </si>
  <si>
    <t>INSTALACIÓN ELÉCTRICA</t>
  </si>
  <si>
    <t>RANURA Y RESANE  EN MURO DE TABIQUE PARA ALOJAR TUBERÍA CONDUIT DE 1" A 2" DE DIÁMETRO. INCLUYE: EQUIPO, HERRAMIENTA, MANO DE OBRA Y TODO LO NECESARIO PARA LA CORRECTA Y TOTAL EJECUCIÓN DEL TRABAJO. P.U.O.T.</t>
  </si>
  <si>
    <t>SALIDA ELÉCTRICA PARA LUMINARIAS, APAGADORES, CONTACTOS Y SECADORES DE MANO, OCULTA, CON TUBERÍA Y CONEXIONES CONDUIT PVC TIPO PESADO DE 3/4" 19 MM. DE DIÁMETRO HASTA 4 M. DE LONGITUD, CABLE VINANEL THW-LS 600 V. A 75° C, 90° C, MARCA CONDUCTORES MONTERREY O EQUIVALENTE, CABLE VINANEL 21 THW-LS 600 V. A 75° C, 90° C, MARCA CONDUMEX O EQUIVALENTE, 2 CABLES DE COBRE THW CAL. 12 AWG.  Y 1 CABLE DE COBRE THW CAL. 14 AWG, CAJAS CUADRADAS, INCLUYE: TRAZO, RANURAS Y RESANES CON MORTERO CEMENTO- ARENA 1:3, MATERIALES MENORES Y DE CONSUMO, ELEMENTOS DE FIJACIÓN, PRUEBAS, DESPERDICIOS, HERRAMIENTAS, MANO DE OBRA ESPECIALIZADA Y ACARREO DEL MATERIAL AL SITIO DE SU COLOCACIÓN, EN CUALQUIER NIVEL.</t>
  </si>
  <si>
    <t>SUMINISTRO Y TENDIDO DE TUBO CONDUIT DE P.V.C. PESADO, DE 19 MM DIAM. INCLUYE: CONEXIONES, TRAZO, DESPERDICIOS, MATERIALES MENORES, PRUEBAS Y ACARREO AL SITIO DE SU COLOCACIÓN.</t>
  </si>
  <si>
    <t>SUMINISTRO Y COLOCACIÓN DE CABLE DE COBRE THW CAL. 12 AWG. INC. MATERIALES MENORES, PRUEBAS Y ACARREOS AL SITIO DE SU COLOCACIÓN.</t>
  </si>
  <si>
    <t>SUMINISTRO Y COLOCACIÓN DE CABLE DE COBRE THW CAL. 14 AWG. INC. MATERIALES MENORES, PRUEBAS Y ACARREOS AL SITIO DE SU COLOCACIÓN.</t>
  </si>
  <si>
    <t>SUMINISTRO Y COLOCACIÓN DE CABLE DE COBRE DESNUDO CAL. 14 AWG. INC. MATERIALES MENORES, PRUEBAS Y ACARREOS AL SITIO DE SU COLOCACIÓN.</t>
  </si>
  <si>
    <t>SUMINISTRO Y COLOCACIÓN DE CONTACTO DÚPLEX TIPO AMERICANO COLOR BLANCO 2P+T, 15A 127V C/PLACA MERIDA. INCLUYE: TAPA Y PLACA, MATERIALES MENORES, PRUEBAS, ELEMENTOS DE FIJACIÓN, DESPERDICIOS Y ACARREO DEL MATERIAL AL SITIO DE SU COLOCACIÓN, A CUALQUIER NIVEL.</t>
  </si>
  <si>
    <t>SUMINISTRO Y COLOCACIÓN DE APAGADOR  COLOR BLANCO  127V C/PLACA MERIDA. INCLUYE: TAPA Y PLACA, MATERIALES MENORES, PRUEBAS, ELEMENTOS DE FIJACIÓN, DESPERDICIOS Y ACARREO DEL MATERIAL AL SITIO DE SU COLOCACIÓN, A CUALQUIER NIVEL.</t>
  </si>
  <si>
    <t>SUMINISTRO Y COLOCACIÓN DE LUMINARIO LED LINEAL 36W GR-LD002 COLOR BLANCO O EQUIVALENTE, INCLUYE: LÁMPARAS LED lp20, MATERIALES MENORES, HERRAMIENTAS, MANO DE OBRA, PRUEBAS, FLETES, DESPERDICIO Y ACARREOS AL SITIO DE SU COLOCACIÓN.</t>
  </si>
  <si>
    <t>SUMINISTRO Y COLOCACIÓN DE TAPA CIEGA GALVANIZADA DE 4X4 INCLUYE MATERIALES, MANO DE OBRA, HERRAMIENTA MENOR, ELEMENTOS DE FIJACIÓN, DESPERDICIO Y ACARREO DEL MATERIAL AL SITIO DE SU COLOCACIÓN A CUALQUIER NIVEL</t>
  </si>
  <si>
    <t>SUMINISTRO Y COLOCACIÓN DE MUFA ELÉCTRICA DE 1 1/2". EL PRECIO INCLUYE: TUBO DE  1 1/2"", PARED GRUESA GALVANIZADA, CODO, COPLE, COLOCACIÓN, FIJACIÓN , MATERIALES, MANO DE OBRA Y HERRAMIENTAS</t>
  </si>
  <si>
    <t>REGISTRO ELÉCTRICO DE CONCRETO DE 45X45X60 CON MARCO Y CONTRAMARCO DE 1 -1 1/2"</t>
  </si>
  <si>
    <t>SUMINISTRO Y COLOCACIÓN DE ALIMENTACIÓN DE MEDIDOR A INTERRUPTOR PRINCIPAL CON CABLE THW LS CAL 8 DN FASE, NEUTRO Y TIERRA.  TUBERÍA DE CONDUIT PVC 3/4". INCLUYE EXCAVACIÓN, ENCOFRADO, RELLENO Y CINTA DE PREVENCIÓN, MATERIALES, HERRAMIENTAS, FLETE</t>
  </si>
  <si>
    <t>SUMINISTRO Y COLOCACIÓN DE INTERRUPTOR TERMO MAGNÉTICO DE 1X15AMP. INCLUYE MANO DE OBRA, SUMINISTRO DE MATERIALES, ,HERRAMIENTAS Y FLETE</t>
  </si>
  <si>
    <t>REUBICACIÓN DE MEDIDOR A MURO NUEVO EN CERCADO PERIMETRAL DE ACCESO, DISTANCIA 1MT DE POSICIÓN ORIGINAL. INCLUYE: DESMONTAJE, VARILLA A TIERRA TIPO COPERWELD 1/2" , CABLE DESNUDO CAL 8. MANO DE OBRA, MATERIALES, HERRAMIENTAS Y FLETES</t>
  </si>
  <si>
    <t>SUMINISTRO Y COLOCACIÓN FESTER MIP 7 AÑOS DE GARANTÍA MULTI CAPE APP FVG 3,5 MM DE ESPESOR O EQUIVALENTE, CON GRAVILLA MEJORADA PLUS, ACABADO/COLOR  BLANCO/ROJO, IMPERMEABILIZANTE PREFABRICADO A BASE DE ASFALTO MODIFICADO CON POLIPROPILENO ATÁCTICO, CON ACABADO GRANULAR DE GRAVILLA PLUS, RESISTE MOVIMIENTOS TÉRMICO ESTRUCTURALES DE ORDEN INTERMEDIO, LIBRE DE MANTENIMIENTO, SE APLICARA UNA MANO DE PROTECTO HIDROPRIMER O EQUIVALENTE, RESANE GRIETAS Y FISURAS DE LAS SUPERFICIES Y CALAFATEE PUNTOS CRÍTICOS COMO BAJADAS DE AGUA PLUVIAL, BASES, SOPORTES, ETC. CON PASA®PROTECTOCEMENT O EQUIVALENTE: , POSTERIORMENTE SE COLOCARA  PASA® MULTI CAPE APP FVG, INCLUYE: CARTA GARANTÍA DE 5 AÑOS, MANO DE OBRA, MATERIALES, EQUIPO Y HERRAMIENTA.</t>
  </si>
  <si>
    <t>SUMINISTRO Y APLICACIÓN DE PREMIUM: IMPERMEABILIZANTES ACRÍLICOS ECOLÓGICOS, MUY FLEXIBLES, AISLAFLEX 5+1 AÑOS DE PROTECCIÓN O EQUIVALENTE: EN COLOR BLANCO AYUDA A REDUCIR LA TEMPERATURA HASTA 12% EN EL INTERIOR DE LOS INMUEBLES. , APLICADO CON BROCHA O CEPILLO, COMO PRIMARIO APLICAR UNA MANO DE AISLAFLEX SELLO O EQUIVALENTE SIN DILUIR, RESANE Y CALAFATEO USE AISLAFLEX TODO TERRENO O EQUIVALENTE CON ESPÁTULA TRIANGULAR PARA TRATAR GRIETAS: APLIQUE EN LA GRIETA, PRIMER CAPA  APLICAR SIN DILUIR AISLAFLEX 5+1, A RAZÓN DE 0,5 L/M2. , COLOCACIÓN DEL REFUERZO  PASA® PROTECTO MALLA PLUS O EQUIVALENTE, DEJAR SECAR DE 12 A 24 HORAS, APLICAR UNA SEGUNDA CAPA SIGUIENDO UNA DIRECCIÓN TRANSVERSAL, A RAZÓN DE  0,5 L/M2   ,   INCLUYE: CARTA GARANTÍA POR 5 AÑOS, MANO DE OBRA, MATERIALES, EQUIPO Y HERRAMIENTA.</t>
  </si>
  <si>
    <t>LIMPIEZA AL FINAL DE LA OBRA EN FORMA MANUAL INCLUYE: TODO LO NECESARIO PARA SU CORRECTA EJECUCIÓN.</t>
  </si>
  <si>
    <t>DESMONTAJE SIN RECUPERACIÓN DE PUERTAS Y VENTANAS, DE HERRERÍA, ALUMINIO Y MADERA INCLUYE: ACARREO FUERA DE LA OBRA, MANO DE OBRA Y HERRAMIENTA.</t>
  </si>
  <si>
    <t>DEMOLICIÓN DE PISO DE LOSETA Y AZULEJO DE CERÁMICA,  BARRO Y/O EQUIVALENTE EN PISO Y/O MURO, INCLUYE: LIMPIEZA, MANO DE OBRA, HERRAMIENTA, ACARREO DEL MATERIAL PRODUCTO DE LA DEMOLICIÓN HASTA EL CENTRO DE ACOPIO, PARA SU POSTERIOR RETIRO.</t>
  </si>
  <si>
    <t>DEMOLICIÓN POR CUALQUIER MEDIO DE CARPETA ASFÁLTICA EXISTENTE, INCLUYE: ACARREO DEL MATERIAL AL CENTRO DE ACOPIA PARA SU POSTERIOR RETIRO, ABUNDAMIENTO, MANO DE OBRA, EQUIPO Y HERRAMIENTA.</t>
  </si>
  <si>
    <t>DEMOLICIÓN DE ENLADRILLADO EN AZOTEA DE 17 X 17, INCLUYE: ACOPIO DE MATERIAL PARA SU POSTERIOR RETIRO, MANO DE OBRA, EQUIPO Y HERRAMIENTA, ACARREO DEL MATERIAL PRODUCTO DE LA DEMOLICIÓN HASTA EL CENTRO DE ACOPIO, PARA SU POSTERIOR RETIRO.</t>
  </si>
  <si>
    <t>DEMOLICIÓN DE FORMA MANUAL DE ENTORTADO DE  ESPESOR  VARIABLE, INCLUYE: HERRAMIENTAS, LIMPIEZA DEL ÁREA DE TRABAJO, MANO DE OBRA Y ACARREO DEL MATERIAL PRODUCTO DE LA DEMOLICIÓN DEL ÁREA DE DEMOLICIÓN A CENTRO DE ACOPIO PARA SU POSTERIOR RETIRO</t>
  </si>
  <si>
    <t>SUMINISTRO, HABILITADO Y COLOCACIÓN DE PUERTA ABATIBLE DOBLE FABRICADA  EN HERRERÍA CON PRIMARIO ANTICORROSIVO CON PERFILES COMERCIALES 4"X2" SIMILARES A LA EXISTENTE, DIMENSIONES 2.0X2.50M COLOCACIÓN DE CRISTALES DE 6MM,   EQUIVALENTE PARA ACCESO PRINCIPAL INCLUYE: TRAZO, CORTES, AJUSTES, MATERIALES, CORREDERAS, OPERADORES, REPIZON, SELLADO PERIMETRAL, SILICÓN, VINIL, HERRAJES, ELEMENTOS DE FIJACIÓN, MATERIALES MENORES Y DE CONSUMO, DESPERDICIOS, HERRAMIENTAS, MANO DE OBRA ESPECIALIZADA, LIMPIEZA, FLETES, EQUIPO Y COLOCACIÓN A CUALQUIER NIVEL.</t>
  </si>
  <si>
    <t>SUMINISTRO, HABILITADO Y COLOCACIÓN DE PUERTA ABATIBLE SENCILLA FABRICADA  EN HERRERÍA CON PRIMARIO ANTICORROSIVO CON PERFILES  4"X2" COMERCIALES, DIMENSIONES 1.41X2.50M COLOCACIÓN DE CRISTALES DE 6MM,   INCLUYE: TRAZO, CORTES, AJUSTES, MATERIALES, CORREDERAS, OPERADORES, REPIZON, SELLADO PERIMETRAL, SILICÓN, VINIL, HERRAJES, ELEMENTOS DE FIJACIÓN, MATERIALES MENORES Y DE CONSUMO, DESPERDICIOS, HERRAMIENTAS, MANO DE OBRA ESPECIALIZADA, LIMPIEZA, FLETES, EQUIPO Y COLOCACIÓN A CUALQUIER NIVEL.</t>
  </si>
  <si>
    <t xml:space="preserve">     SUMINISTRO, HABILITADO Y COLOCACIÓN DE PUERTA ABATIBLE DOBLE FABRICADA  EN HERRERÍA CON PRIMARIO ANTICORROSIVO CON PERFILES COMERCIALES 4"X2" SIMILARES A LA EXISTENTE, DIMENSIONES 1.8X2.26M COLOCACIÓN DE CRISTALES DE 6MM,   EQUIVALENTE PARA ACCESO PRINCIPAL INCLUYE: TRAZO, CORTES, AJUSTES, MATERIALES, CORREDERAS, OPERADORES, REPIZON, SELLADO PERIMETRAL, SILICÓN, VINIL, HERRAJES, ELEMENTOS DE FIJACIÓN, MATERIALES MENORES Y DE CONSUMO, DESPERDICIOS, HERRAMIENTAS, MANO DE OBRA ESPECIALIZADA, LIMPIEZA, FLETES, EQUIPO Y COLOCACIÓN A CUALQUIER NIVEL.</t>
  </si>
  <si>
    <t>SUMINISTRO Y COLOCACIÓN DE PUERTA DE HERRERÍA  DE LAMINA LISA CALIBRE 16. CON MARCO DE ANGULO DE 1 1/2" Y CONTRAMARCO DE 2"  DE DIMENSIONES 1.20X1.30 M. PARA CUARTO DE RPBI.  CON CHAPA DE SEGURIDAD MARCA HERMEX O SIMILAR; INCLUYE: PRIMARIO ANTICORROSIVO, MATERIALES, MANO DE OBRA, HERRAMIENTA, EQUIPO Y DESPERDICIOS.</t>
  </si>
  <si>
    <t>SUMINISTRO Y COLOCACIÓN DE BARRAS ANTIPANICO HORIZONTAL 36 PUSH NATURAL  JACKSON O SIMILAR. INCLUYE, MATERIALES, MANO DE OBRA, HERRAMIENTA MENOR.</t>
  </si>
  <si>
    <t>SUMINISTRO Y COLOCACIÓN DE BARRAS ANTIPANICO PUSH VERTICAL DAWN NATURAL O SIMILAR. INCLUYE, MATERIALES, MANO DE OBRA, HERRAMIENTA MENOR.</t>
  </si>
  <si>
    <t>SUMINISTRO Y COLOCACIÓN DE LAMINA GALVADECK SECCIÓN 5 CAL. 22 EN PATIO DE SERVICIO. INCLUYE: MATERIALES, MANO DE OBRA Y DESPERDICIO.</t>
  </si>
  <si>
    <t xml:space="preserve">  SUMINISTRO Y COLOCACIÓN DE  MARCO DE  MADERA DE PINO DE PRIMERA DE  2"  X  1 1/2"   Y  PEINAZOS DE 1 1/2" X 1 1/2"  A CADA 30CMEN AMBOS SENTIDOS, ACABADO ENTINTADO Y LACA BRILLANTE TRANSPARENTE,  INCLUYE: MARCO Y TOPES DE MADERA,  JAMBAS,  RESANADOR PARA MADERA, BISAGRA DE LIBRO DE 3", DESPERDICIOS, MATERIALES MENORES Y DE CONSUMO, HERRAMIENTAS,  ACARREO DE MATERIALES AL SITIO DE SU COLOCACIÓN,  LIMPIEZA DEL ÁREA DE TRABAJO Y MANO DE OBRA ESPECIALIZADA.</t>
  </si>
  <si>
    <t>SUMINISTRO, HABILITADO Y COLOCACIÓN DE CANCELERÍA FABRICADA  EN ALUMINIO ANODIZADO EN COLOR BLANCO CON PERFILES COMERCIALES DE 3",  MCA. CUPRUM,  LÍNEA PANORAMA O EQUIVALENTE INCLUYE: TRAZO, CORTES, AJUSTES, MATERIALES, CORREDERAS, JALADERAS, OPERADORES, REPIZON, SELLADO PERIMETRAL, SILICÓN, VINIL, HERRAJES, ELEMENTOS DE FIJACIÓN, MATERIALES MENORES Y DE CONSUMO, DESPERDICIOS, HERRAMIENTAS, MANO DE OBRA ESPECIALIZADA, LIMPIEZA, FLETES, EQUIPO Y COLOCACIÓN A CUALQUIER NIVEL.</t>
  </si>
  <si>
    <t>REPOSICIÓN DE CONCRETO HIDRÁULICO PREMEZCLADO MR-45, R.N., T.M.A. 38 MM A 28 DÍAS, DE 25 CM. DE ESPESOR, ACABADO ESCOBILLADO Y/O TEXTURIZADO, INCLUYE: CIMBRA, DESCIMBRA, MATERIALES, ACARREOS, VOLTEADO, VIBRADO Y CURADO MANO DE OBRA, EQUIPO Y HERRAMIENTA. (N·CTR·CAR·1·04·009/06).</t>
  </si>
  <si>
    <t>REPOSICIÓN DE PAVIMENTO ASFÁLTICO DE GRANULOMETRÍA DENSA ELABORADA EN PLANTA EN CALIENTE CON ASFALTO GRADO PG 70-22 MODIFICADO CON POLÍMERO TIPO I, CONSIDERANDO: OBTENCIÓN DE LA MEZCLA EN FRIO, CARGA EN LA PLANTA DE LA MEZCLA ASFÁLTICA AL EQUIPO DE TRANSPORTE Y ACARREO AL LUGAR DE TENDIDO, TENDIDO Y COMPACTACIÓN DE LA MEZCLA ASFÁLTICA, LOS TIEMPOS DE LOS VEHÍCULOS EMPLEADOS EN LOS TRANSPORTES DE TODOS LOS MATERIALES DURANTE LAS CARGAS Y DESCARGAS,  P.U.O.T.</t>
  </si>
  <si>
    <t>SUMINISTRO Y COLOCACIÓN DE PISO  DE LOSETA CERÁMICA, DE COLOR BLANCO MODELO STONE WALK RECTIFICADO 60 X 60 MARCA INTERCERAMIC,  ASENTADO CON PEGA PISO Y JUNTEADO CON JUNTEADOR DE COLOR SIN ARENA, CON JUNTAS DE 3.00 MM. DE ANCHO MÍNIMO, INCLUYE: CORTE, REMATES, ESCUADRE, DESPERDICIOS, DESPATINADO, HERRAMIENTAS, MATERIALES,  MANO DE OBRA, LIMPIEZA  Y ACARREO DE MATERIALES AL SITIO DE SU UTILIZACIÓN, A CUALQUIER NIVEL."</t>
  </si>
  <si>
    <t>RECUBRIMIENTO EPOXICO GRADO MEDICO O ANTIBCTERIAL A BASE DE POLIURETANO, APLICANDO PRIMER DE RESINAS CON BASE ACRÍLICA DE ALTA PENETRACIÓN, SEGUNDA MANO CON RECUBRIMIENTO EN SECO CON AIRLESS DE BAJA PRESIÓN COMPONENTES BASE SOLVENTE Y CATALIZADOR A DOS MANOS A DOS MANOS MÍNIMO DE RENDIMIENTO DE 3 L/M2., EN INTERIOR DE CUARTO DE RPBI. INCLUYE; MATERIALES, MANO DE OBRA Y DESPERDICIO.</t>
  </si>
  <si>
    <t>ENTORTADO DE JALCRETO F´C= 100 KG/CM2, DE 15 CM. DE ESPESOR PROMEDIO, PARA DAR PENDIENTES EN ENTREPISO Y/O AZOTEA, ACABADO APALILLADO, PARA RECIBIR TEJA, IMPERMEABILIZANTE Y/O ENLADRILLADO, INCLUYE: MATERIALES, LECHADA DE CEMENTO GRIS C/ IMPERMEABILIZANTE INTEGRAL A RAZÓN DE 1 KG/SACO DE CEMENTO, NIVELACIÓN, ELEVACIONES, DESPERDICIOS, HERRAMIENTAS, LIMPIEZA, MANO DE OBRA Y  ACARREOS DE MATERIALES A LUGAR DE SU COLOCACIÓN. EN CUALQUIER NIVEL.</t>
  </si>
  <si>
    <t>ENLADRILLADO DE AZOTEA CON LADRILLO DE BARRO ROJO RECOCIDO DE 17.0 X 17.0 CM, ASENTADO CON MORTERO CEMENTO-ARENA 1:3. INC.: LECHADA DE CEMENTO GRIS Y COLOR ROJO TERRACOTA CON IMPERMEABILIZANTE INTEGRAL (1 KG/SACO DE CEMENTO), REMATE ORILLERO (2 HILADAS) Y ACARREO DE MATERIALES AL SITIO DE SU COLOCACIÓN.</t>
  </si>
  <si>
    <t>SUMINISTRO Y COLOCACIÓN DE PLAFÓN A BASE DE TABLAROCA, DE 12MM DE ESPESOR, INCLUYE, CANAL LISTÓN, CANALETA DE CARGA, READYMIX, PERFACINTA, SOPORTERIA, ANDAMIOS, MANO DE OBRA, MATERIAL, HERRAMIENTA MENOR Y DESPERDICIOS.</t>
  </si>
  <si>
    <t>DEMOLICIÓN DE PLAFÓN A BASE DE TABLAROCA, DE 12MM DE ESPESOR, INCLUYE,  ANDAMIOS, MANO DE OBRA, MATERIAL, HERRAMIENTA MENOR Y DESPERDICIOS.</t>
  </si>
  <si>
    <t>SUMINISTRO Y COLOCACIÓN DE PLAFÓN A BASE DE PANEL DE CEMENTO, DE 12MM DE ESPESOR, INCLUYE, CANALETA DE CARGA, BASECOAT, CINTA DE FIBRA DE VIDRIO, SOPORTERIA, ANDAMIOS, MANO DE OBRA, MATERIAL, HERRAMIENTA MENOR Y DESPERDICIOS.</t>
  </si>
  <si>
    <t>APLANADO EN MUROS DE MUROS DE 2 CM DE ESPESOR  CON MORTERO  ARENA PROPORCIÓN 1:3 INCLUYE; MATERIALES, MANO DE OBRA, HERRAMIENTA MENOR,  DESPERDICIOS.</t>
  </si>
  <si>
    <t>PULIDO DE ENTORTADO DE JALCRETO, PARA COLOCACIÓN DE IMPERMEABILIZANTE FESTER MIP. INCLUYE:  APLICACIÓN DE SELLADOR,  MATERIALES,  DESPERDICIOS, MANO DE OBRA Y HERRAMIENTA MENOR PARA PULIDO.</t>
  </si>
  <si>
    <t>SUMINISTRO Y COLOCACIÓN DE BOTAGUAS A BASE DE LAMINA GALVANIZADA CAL. 24 DE HASTA 40 CM DE ANCHO EN PERÍMETRO DE REMATE DE MULTIPANEL. INCLUYE; DOBLADO, FIJACIÓN, SELLADO SIKAFLEX 1A, MANO DE OBRA, MATERIALES, HERRAMIENTA Y DESPERDICIOS.</t>
  </si>
  <si>
    <t>SUMINISTRO Y COLOCACIÓN DE CANASTA Y CONTRA CANASTA PARA TARJA EN ACERO INOXIDABLE. INCLUYE: MANO DE OBRA Y LO NECESARIO PARA SU CORRECTA EJECUCIÓN.</t>
  </si>
  <si>
    <t>SUMINISTRO Y COLOCACIÓN DE MAMPARA Y PUERTA DE LAMINA ESMALTADA SANILOCK LÍNEA STANDART 4200, INCLUYE: PANEL LATERAL, PUERTA, FRONTALES, BISAGRAS, CERROJOS, MATERIALES PARA SU FIJACIÓN, FLETES, MANIOBRAS, MANO DE OBRA ESPECIALIZADA Y ACARREO DEL MATERIAL AL SITIO DE SU UTILIZACIÓN, HERRAMIENTA, DESPERDICIOS Y LIMPIEZA DEL ÁREA DE TRABAJO.</t>
  </si>
  <si>
    <t>SUMINISTRO Y COLOCACIÓN DE CONTACTO DUPLEX TIPO AMERICANO COLOR BLANCO 2P+T, 15A 127V C/PLACA MERIDA. INCLUYE: TAPA Y PLACA, MATERIALES MENORES, PRUEBAS, ELEMENTOS DE FIJACIÓN, DESPERDICIOS Y ACARREO DEL MATERIAL AL SITIO DE SU COLOCACIÓN, A CUALQUIER NIVEL.</t>
  </si>
  <si>
    <t>SUMINISTRO Y COLOCACIÓN DE TAPA CIEGA GALVANIZADA DE 4X4 INCLUYE MATERIALES, MANO DE OBRA, HERRAMIENTA MENOR, ELEMENTOS DE FIJACIÓN, DESPERDICIO Y ACARREO DEL MATERIAL AL SITIO DE SU COLACIÓN A CUALQUIER NIVEL</t>
  </si>
  <si>
    <t xml:space="preserve">SUMINISTRO Y COLOCACIÓN FESTER MIP 7 AÑOS DE GARANTÍA MULTI CAPE APP FVG 3,5 MM DE ESPESOR O EQUIVALENTE, CON GRAVILLA MEJORADA PLUS, ACABADO/COLOR  BLANCO/ROJO, IMPERMEABILIZANTE PREFABRICADO A BASE DE ASFALTO MODIFICADO CON POLIPROPILENO ATÁCTICO, CON ACABADO GRANULAR DE GRAVILLA PLUS, RESISTE MOVIMIENTOS TÉRMICO ESTRUCTURALES DE ORDEN INTERMEDIO, LIBRE DE MANTENIMIENTO, SE APLICARA UNA MANO DE PROTECTO HIDROPRIMER O EQUIVALENTE, RESANE GRIETAS Y FISURAS DE LAS SUPERFICIES Y CALAFATEE PUNTOS CRÍTICOS COMO BAJADAS DE AGUA PLUVIAL, BASES, SOPORTES, ETC. CON PASA®PROTECTOCEMENT O EQUIVALENTE: , POSTERIORMENTE SE COLOCARA  PASA® MULTI CAPE APP FVG, INCLUYE: CARTA GARANTÍA DE 5 AÑOS, MANO DE OBRA, MATERIALES, EQUIPO Y </t>
  </si>
  <si>
    <t>SUMINISTRO, FABRICACIÓN Y COLOCACIÓN DE BARANDAL DE ACERO INOXIDABLE 90CMS DE ALTO TUBERÍA 1.5" 3 POSTES Y PASAMANOS , INCLUYE: SOLDADURA, ELEMENTOS DE FIJACIÓN, MATERIALES MENORES, DESCALIBRES, DESPERDICIOS, BISAGRAS, , FLETES, HERRAMIENTAS, EQUIPO, MANO DE OBRA  Y ACARREO DE MATERIALES AL SITIO DE SU UTILIZACIÓN.</t>
  </si>
  <si>
    <t>SUMINISTRO Y COLOCACIÓN DE FOTOCELDA MARCA TORK  INCLUYE: TAPA Y PLACA, MATERIALES MENORES, PRUEBAS, ELEMENTOS DE FIJACIÓN, DESPERDICIOS Y ACARREO DEL MATERIAL AL SITIO DE SU COLOCACIÓN, A CUALQUIER NIVEL.</t>
  </si>
  <si>
    <t>TIMBRE ESTEVEZ TIMBRE INALÁMBRICO ENCHUFABLE OVAL 16 MELODÍAS
150M BLANCO. INCLUYE: TAPA Y PLACA, MATERIALES MENORES, PRUEBAS, ELEMENTOS DE FIJACIÓN, DESPERDICIOS Y ACARREO DEL MATERIAL AL SITIO DE SU COLOCACIÓN, A CUALQUIER NIVEL.</t>
  </si>
  <si>
    <t>SUMINISTRO Y COLOCACIÓN DE PUERTA DE TAMBOR CON TRIPLAY DE CAOBILLA DE 6 MM. POR AMBAS CARAS, DE 0.95M. X 2.10M. FORMADA A BASE DE BASTIDOR Y MARCO DE MADERA DE PINO DE PRIMERA DE 2" X 1 1/2" Y PEINAZOS DE 1 1/2" X 1 1/2" A CADA 30CMEN AMBOS SENTIDOS, ACABADO ENTINTADO Y LACA BRILLANTE TRANSPARENTE, INCLUYE: MARCO Y TOPES DE MADERA, JAMBAS, RESANADOR PARA MADERA, BISAGRA DE LIBRO DE 3", DESPERDICIOS, MATERIALES MENORES Y DE CONSUMO, HERRAMIENTAS, ACARREO DE MATERIALES AL SITIO DE SU COLOCACIÓN, LIMPIEZA DEL ÁREA DE TRABAJO Y MANO DE OBRA ESPECIALIZADA.</t>
  </si>
  <si>
    <t>SUMINISTRO, HABILITADO Y COLOCACIÓN DE CANCELERÍA FABRICADA EN ALUMINIO ANODIZADO EN COLOR BLANCO CON PERFILES COMERCIALES DE 2 X 1.25", MCA. CUPRUM, LÍNEA PANORAMA O EQUIVALENTE INCLUYE: TRAZO, CORTES, AJUSTES, MATERIALES, CORREDERAS, JALADERAS, OPERADORES, REPIZON, SELLADO PERIMETRAL, SILICÓN, VINIL, HERRAJES, ELEMENTOS DE FIJACIÓN, MATERIALES MENORES Y DE CONSUMO, DESPERDICIOS, HERRAMIENTAS, MANO DE OBRA ESPECIALIZADA, LIMPIEZA, FLETES, EQUIPO Y COLOCACIÓN A CUALQUIER NIVEL.</t>
  </si>
  <si>
    <t>SUMINISTRO, FABRICACIÓN Y COLOCACIÓN DE HERRERÍA TUBULAR Y/O ESTRUCTURAL, INCLUYE: SOLDADURA, ELEMENTOS DE FIJACIÓN, MATERIALES MENORES, DESCALIBRES, DESPERDICIOS, BISAGRAS, FONDO ANTICORROSIVO, FLETES, HERRAMIENTAS, EQUIPO, MANO DE OBRA Y ACARREO DE MATERIALES AL SITIO DE SU UTILIZACIÓN.</t>
  </si>
  <si>
    <t>SUMINISTRO Y APLICACIÓN DE PINTURA DE ESMALTE ALQUIDALICO ANTICORROSIVO, ACABADO BRILLANTE, PARA INTERIORES Y EXTERIORES QUE NO DESPRENDA VAPORES TÓXICOS NI OLORES DESAGRADABLES, CON LAS SIGUIENTES CARACTERÍSTICAS ( SÓLIDOS POR PESO 49-60%, SÓLIDOS POR VOLUMEN 40-46%, VISCOSIDAD DE 110-160 UK A 25°C, DENSIDAD 0.9-1.2 TON/M3., BRILLO A 60°C, 90%, TIEMPO DE SECADO AL TACTO, &lt; O = 6 HRS., TIEMPO DE SECADO DURO &lt; O = 24 HRS., ADHERENCIA 100%, RENDIMIENTO EN SUP. LISA 8-10 M2/LT., DILUCIÓN MÁXIMA (AGUARRÁS, THINER), 15 %, EN VENTANERIA, MEDIDA POR UN SOLO LADO, TRABAJO TERMINADO, A DOS MANOS, INCLUYE: MATERIALES MENORES Y DE CONSUMO, ANDAMIOS, PREPARACIÓN DE LA SUPERFICIE, HERRAMIENTAS, LIMPIEZA, MANO DE OBRA Y EQUIPO DE SEGURIDAD. A CUALQUIER NIVEL. (LA PINTURA ES POR AMBOS LADOS DE LA VENTANERIA, PERO PARA SU PAGO ES MEDIDA SOLO POR 1 SOLO LADO).</t>
  </si>
  <si>
    <t>SUMINISTRO Y COLOCACIÓN DE CRISTAL FLOTADO DE 6 MM. DE ESPESOR, ASENTADO VINIL, INCLUYE: CORTES, DESPERDICIOS Y ACARREO DE MATERIALES AL SITIO DE SU UTILIZACIÓN A CUALQUIER NIVEL.</t>
  </si>
  <si>
    <t>SUMINISTRO, HABILITADO Y COLOCACIÓN DE PUERTA ABATIBLE DOBLE FABRICADA EN HERRERÍA CON PRIMARIO ANTICORROSIVO CON PERFILES COMERCIALES 4"X2", DIMENSIONES 2.0X2.50M COLOCACIÓN DE CRISTALES DE 6MM, PARA ACCESO PRINCIPAL INCLUYE: TRAZO, CORTES, AJUSTES, MATERIALES, CORREDERAS, JALADERAS, OPERADORES, REPIZON, SELLADO PERIMETRAL, SILICÓN, VINIL, HERRAJES, ELEMENTOS DE FIJACIÓN, MATERIALES MENORES Y DE CONSUMO, DESPERDICIOS, HERRAMIENTAS, MANO DE OBRA ESPECIALIZADA, LIMPIEZA, FLETES, EQUIPO Y COLOCACIÓN A CUALQUIER NIVEL.</t>
  </si>
  <si>
    <t>SUMINISTRO, HABILITADO Y COLOCACIÓN DE PUERTA ABATIBLE DOBLE FABRICADA EN HERRERÍA CON PRIMARIO ANTICORROSIVO CON PERFILES COMERCIALES 4"X2", DIMENSIONES 0.80X1.40M CON LOUVER DE 2", PARA CUARTO RPBI INCLUYE: TRAZO, CORTES, AJUSTES, MATERIALES, CORREDERAS, JALADERAS, OPERADORES, REPIZON, SELLADO PERIMETRAL, SILICÓN, VINIL, HERRAJES, ELEMENTOS DE FIJACIÓN, MATERIALES MENORES Y DE CONSUMO, DESPERDICIOS, HERRAMIENTAS, MANO DE OBRA ESPECIALIZADA, LIMPIEZA, FLETES, EQUIPO Y COLOCACIÓN A CUALQUIER NIVEL.</t>
  </si>
  <si>
    <t>ACARREO EN CAMIÓN A KILÓMETROS SUBSECUENTES DE MATERIAL PRODUCTO DE EXCAVACIÓN Y/O DEMOLICIÓN, INCLUYE: MANO DE OBRA, EQUIPO Y HERRAMIENTA. (NORMA S. C. T. N-CTR-CAR-1-01-013-00)</t>
  </si>
  <si>
    <t>PINTURA VINÍLICA VINIMEX DE COMEX O VINI-HOGAR SHERWIN WILLIAMS O EQUIVALENTE, EN MUROS A DOS MANOS, INCLUYE: MATERIALES MENORES Y DE CONSUMO, ANDAMIOS, PREPARACIÓN DE LA SUPERFICIE, SELLADO DE LA SUPERFICIE, HERRAMIENTAS, LIMPIEZA, MANO DE OBRA Y EQUIPO DE SEGURIDAD.</t>
  </si>
  <si>
    <t>SUMINISTRO Y COLOCACIÓN DE PINTURA POLIURETANO SOBRE PUNTO DE REUNIÓN. MEDIDA APROXIMADA DE 40 CM DE DIÁMETRO. COLORES DE ACUERDO A PROYECTO. INCLUYE; MATERIALES, MANO DE OBRA Y DESPERDICIO.</t>
  </si>
  <si>
    <t>SUMINISTRO Y COLOCACIÓN DE PINTURA TRAFICO AZUL EN RAMPA DE ACCESO A BASE DE POLIURETANO MARCA COMEX. MEDIDAS APROXIMADAS 1.00 M X 1.00 M. INCLUYE: PREPARACIÓN DE LA SUPERFICIE, TRAZO, APLICACIÓN DE PINTURA, MATERIALES , MANO DE OBRA Y HERRAMIENTAS MENOR.</t>
  </si>
  <si>
    <t>SUMINISTRO Y COLOCACIÓN DE PINTURA VINÍLICA COLOR AZUL, ROSA Y BLANCO MARCA COMEX EN GUARDAPOLVO HASTA UNA ALTURA DE 1.15 M DE ACUERDO AL PANTONE ESPECIFICADO EN PROYECTO. EL PRECIO INCLUYE: MATERIALES, MANO DE OBRA, HERRAMIENTA MENOR Y DESPERDICIO.</t>
  </si>
  <si>
    <t>SUMINISTRO Y COLOCACIÓN DE PISO DE PISO DE LOSETA CERÁMICA, DE COLOR BLANCO MODELO STONE WALK RECTIFICADO 60 X 60 MARCA INTERCERAMIC, ASENTADO CON PEGA PISO Y JUNTEADO CON JUNTEADOR DE COLOR SIN ARENA, CON JUNTAS DE 3.00 MM. DE ANCHO MÍNIMO, INCLUYE: CORTE, REMATES, ESCUADRE, DESPERDICIOS, DESPATINADO, HERRAMIENTAS, MATERIALES, MANO DE OBRA, LIMPIEZA Y ACARREO DE MATERIALES AL SITIO DE SU UTILIZACIÓN, A CUALQUIER NIVEL."</t>
  </si>
  <si>
    <t>SUMINISTRO Y COLOCACIÓN DE ZOCLO DE 10 CM DE ALTURA, A BASE DE RECORTES DE PISO STONE WALK, CUALQUIER COLOR DE 60 X 60 CM, O SIMILAR, ASENTADO CON ADHESIVO PEGA PISO MCA. PERDURA COLOR BLANCO Y JUNTEADOR SIN ARENA, INCLUYE: TRAZO, CORTES, AJUSTES, REMATES, ESCUADRE, DESPERDICIOS, DESPATINADO, EMBOQUILLADOS, HERRAMIENTAS, MATERIALES, MANO DE OBRA, LIMPIEZA Y ACARREO DE MATERIALES AL SITIO DE SU UTILIZACIÓN, A CUALQUIER NIVEL.</t>
  </si>
  <si>
    <t>INSTALACIÓN HIDRO-SANITARIA</t>
  </si>
  <si>
    <t>DEMOLICIÓN</t>
  </si>
  <si>
    <t>DEMOLICIÓN DE PISO DE LOSETA Y AZULEJO DE CERÁMICA, BARRO Y/O EQUIVALENTE EN PISO Y/O MURO, INCLUYE: LIMPIEZA, MANO DE OBRA, HERRAMIENTA, ACARREO DEL MATERIAL PRODUCTO DE LA DEMOLICIÓN HASTA EL CENTRO DE ACOPIO, PARA SU POSTERIOR RETIRO.</t>
  </si>
  <si>
    <t>LÍNEA PRINCIPAL</t>
  </si>
  <si>
    <t>PASO EN HUECO EN MUROS Y/O LOSAS DE CONCRETO PARA PASO DE INSTALACIONES HIDROSANITARIAS, DE 10 A 20 CM DE DIÁMETRO, INCLUYE: TRAZO, DEMOLICIÓN, RESANE CON MORTERO CEMENTO-ARENA DE RIO EN PROP. 1:4, PERFILADO, MANO DE OBRA, HERRAMIENTA, ACARREOS DENTRO Y FUERA DE LA OBRA DEL MATERIAL PRODUCTO DE LA DEMOLICIÓN Y LIMPIEZA DEL ÁREA DE TRABAJO.</t>
  </si>
  <si>
    <t>SALIDA HIDRÁULICA PARA MUEBLES DE BAÑO A BASE DE TUBERÍA DE COBRE DE 1/2". INCLUYE; DEMOLICIONES EN PISOS Y MUROS, RESANES, MATERIALES MANO DE OBRA Y HERRAMIENTA MENOR.</t>
  </si>
  <si>
    <t>SALIDA SANITARIA PARA MUEBLES DE BAÑO A BASE DE TUBERÍA DE PVC SANITARIO DE NORMA DE 4" Y 2". INCLUYE; DEMOLICIONES EN PISOS Y MUROS, RESANES, MATERIALES MANO DE OBRA Y HERRAMIENTA MENOR.</t>
  </si>
  <si>
    <t>SUMINISTRO Y COLOCACIÓN DE TAPÓN REGISTRO 4" PVC TAPA FG PARA INSTALACIONES HIDROSANITARIAS, INCLUYE: MATERIALES, MANO DE OBRA Y HERRAMIENTA MENOR</t>
  </si>
  <si>
    <t>REPOSICIÓN DE PAVIMENTO</t>
  </si>
  <si>
    <t>DESINSTALACIÓN DE MUEBLE DE BAÑO YA SEA INODORO, LAVABO, MINGITORIO, ETC. SIN RECUPERACIÓN INCLUYE: DESCONEXIÓN, HERRAMIENTAS, MANO DE OBRA, LIMPIEZA Y ACARREO DEL MUEBLE FUERA DE LA OBRA.</t>
  </si>
  <si>
    <t>DESINSTALACIÓN Y RETIRO DE SALIDAS ELÉCTRICAS PARA LUMINARIAS, APAGADORES, CONTACTOS Y SECADORES DE MANO, A CUALQUIER NIVEL INCLUYE: RETIRO DE APAGADORES, CONTACTOS Y CONDUCTORES, HERRAMIENTA, MANO DE OBRA Y TODO LO NECESARIO PARA SU CORRECTA EJECUCIÓN</t>
  </si>
  <si>
    <t>SALIDA ELÉCTRICA PARA LUMINARIAS, APAGADORES, CONTACTOS Y SECADORES DE MANO, OCULTA, CON TUBERÍA Y CONEXIONES CONDUIT PVC TIPO PESADO DE 3/4" 19 MM. DE DIÁMETRO HASTA 4 M. DE LONGITUD, CABLE VINANEL THW-LS 600 V. A 75° C, 90° C, MARCA CONDUCTORES MONTERREY O EQUIVALENTE, CABLE VINANEL 21 THW-LS 600 V. A 75° C, 90° C, MARCA CONDUMEX O EQUIVALENTE, 2 CABLES DE COBRE THW CAL. 12 AWG. Y 1 CABLE DE COBRE THW CAL. 14 AWG, CAJAS CUADRADAS, INCLUYE: TRAZO, RANURAS Y RESANES CON MORTERO CEMENTO- ARENA 1:3, MATERIALES MENORES Y DE CONSUMO, ELEMENTOS DE FIJACIÓN, PRUEBAS, DESPERDICIOS, HERRAMIENTAS, MANO DE OBRA ESPECIALIZADA Y ACARREO DEL MATERIAL AL SITIO DE SU COLOCACIÓN, EN CUALQUIER NIVEL.</t>
  </si>
  <si>
    <t>SUMINISTRO Y COLOCACIÓN DE APAGADOR SENCILLO MODUS BTICINO COLOR BLANCO O EQUIVALENTE INCLUYE: PLACA Y TAPA, MATERIALES MENORES, PRUEBAS, FLETES, DESPERDICIOS, ACARREOS AL SITIO DE SU COLOCACIÓN Y TODO LO NECESARIO PARA SU CORRECTA COLOCACIÓN.</t>
  </si>
  <si>
    <t>SUMINISTRO Y COLOCACIÓN DE LUMINARIA TIPO ARBOTANTE LED EN ÁREA DE PATIOS SEGÚN MODELO AUTORIZADO. EL PRECIO INCLUYE: SUMINISTRO DE MATERIALES, MANO DE OBRA Y HERRAMIENTA MENOR.</t>
  </si>
  <si>
    <t>SUMINISTRO Y COLOCACIÓN DE LUMINARIA TIPO LED EN BAÑOS TIPO PLAFÓN REDONDO DE SOBREPONER 12 W JWJ JLSR-12 COLOR BLANCO O EQUIVALENTE INCLUYE: LÁMPARAS LED, MATERIALES, HERRAMIENTA MENOR, MANO DE OBRA, PRUEBAS, FLETES DESPERDICIOS Y ACARREOS AL SITIO DE COLOCACIÓN.</t>
  </si>
  <si>
    <t>SUMINISTRO Y COLOCACIÓN DE MUFA ELÉCTRICA DE 1 1/2". EL PRECIO INCLUYE: TUBO DE 1 1/2" GALVANIZADO PARED GRUESA, CODO, COLOCACIÓN, FIJACIÓN, MATERIALES, FLETE, MANO DE OBRA Y HERRAMIENTA.</t>
  </si>
  <si>
    <t>SUMINISTRO Y COLOCACIÓN DE PISO</t>
  </si>
  <si>
    <t>SUMINISTRO Y COLOCACIÓN DE PISO DE PISO DE LOSETA CERÁMICA, PISO STONEWALK RECTIFICADO 60X60 INTERCERAMIC, ASENTADO CON PEGA PISO Y JUNTEADO CON JUNTEADOR DE COLOR SIN ARENA ASENTADO CON PEGA PISO Y JUNTEADO CON JUNTEADOR DE COLOR SIN ARENA, CON JUNTAS DE 3.00 MM. DE ANCHO MÍNIMO, INCLUYE: CORTE, REMATES, ESCUADRE, DESPERDICIOS, DESPATINADO, HERRAMIENTAS, MATERIALES, MANO DE OBRA, LIMPIEZA Y ACARREO DE MATERIALES AL SITIO DE SU UTILIZACIÓN, A CUALQUIER NIVEL."</t>
  </si>
  <si>
    <t>SUMINISTRO Y COLOCACIÓN DE LOSETA CERÁMICA PARA MURO ( AZULEJO ), CON RECUBRIMIENTO DE 30X60, MODELO SPA WHITE GLOSSY, ASENTADO CON PEGAZULEJO Y CON JUNTEADOR DE COLOR, INCLUYE: TRAZO, CORTE, REMATES, ESCUADRE, DESPERDICIOS, DESPATINADO, HERRAMIENTAS, MATERIALES, MANO DE OBRA, LIMPIEZA Y ACARREO DE MATERIALES AL SITIO DE SU UTILIZACIÓN, A CUALQUIER NIVEL.</t>
  </si>
  <si>
    <t>SUMINISTRO E INSTALACIÓN DE INODORO CON TANQUE BAJO, MODELO CONVENIENT PRO CADET DE LABIOS ALARGADOS DE COLOR BLANCO, MARCA AMERICAN STANDARD O SIMILAR. INCLUYE: ASIENTO DE PLÁSTICO, LLAVE ANGULAR FIG. 401, TANQUE, ACCESORIOS DE BRONCE PARA EL TANQUE BAJO, MATERIALES MENORES, LIMPIEZA, CUELLO DE CERA CON GUÍA, PRUEBAS, HERRAMIENTAS, MANO DE OBRA Y ACARREO DE MATERIALES AL SITIO DE SU COLOCACIÓN.</t>
  </si>
  <si>
    <t>SUMINISTRO Y COLOCACIÓN DE FREGADERO UNA TARJA DE ACERO INOXIDABLE CON ESCURRIDERO DE 1.20 M X 0.50 M. INCLUYE: LLAVES ANGULARES FIG. 401, SOPORTES, MATERIALES MENORES, PRUEBAS Y ACARREO DE MATERIALES AL SITIO DE SU COLOCACIÓN.</t>
  </si>
  <si>
    <t>SUMINISTRO Y COLOCACIÓN DE LLAVE MEZCLADORA DE 8" PARA TARJA MCA. URREA 9373INOX CON MANIJAS. INCLUYE: MANO DE OBRA Y MATERIALES MENORES PARA SU COLOCACIÓN.</t>
  </si>
  <si>
    <t>SUMINISTRO Y COLOCACIÓN DE ESPEJO DE 4 MM. CON MARCO DE ALUMINIO ANODIZADO NATURAL DE 2" CAT. 10103, Y FONDO DE TRIPLAY DE PINO DE 6 MM. INCLUYE: SUMINISTRO, MANO DE OBRA, COLOCACIÓN A CUALQUIER ALTURA Y TODO LO NECESARIO PARA SU CORRECTA EJECUCIÓN.</t>
  </si>
  <si>
    <t>SUMINISTRO Y COLOCACIÓN DE MINGITORIO BLANCO, MCA. HELVEX MOD. NEGEV ECOLÓGICO O SIMILAR. INCLUYE: FIJACIÓN, MATERIALES MENORES, FLETES, PRUEBAS Y ACARREO DE MATERIALES AL SITIO DE SU COLOCACIÓN.</t>
  </si>
  <si>
    <t>SUMINISTRO Y COLOCACIÓN DE GANCHO PORTA MULETAS MARCA SANILOCK INCLUYE; MATERIALES, MANO DE OBRA, HERRAMIENTA MENOR.</t>
  </si>
  <si>
    <t>ALBAÑILERÍA</t>
  </si>
  <si>
    <t>ENTORTADO DE JALCRETO F´C= 100 KG/CM2, DE 15 CM. DE ESPESOR PROMEDIO, PARA DAR PENDIENTES EN ENTREPISO Y/O AZOTEA, ACABADO APALILLADO, PARA RECIBIR TEJA, IMPERMEABILIZANTE Y/O ENLADRILLADO, INCLUYE: MATERIALES, LECHADA DE CEMENTO GRIS C/ IMPERMEABILIZANTE INTEGRAL A RAZÓN DE 1 KG/SACO DE CEMENTO, NIVELACIÓN, ELEVACIONES, DESPERDICIOS, HERRAMIENTAS, LIMPIEZA, MANO DE OBRA Y ACARREOS DE MATERIALES A LUGAR DE SU COLOCACIÓN. EN CUALQUIER NIVEL.</t>
  </si>
  <si>
    <t>ZAVALETA EN AZOTEA CON LADRILLO DE AZOTEA DE 17 X 17CM,   ASENTADO CON MORTERO CEMENTO-ARENA EN PROP. 1:3., INCLUYE: TRAZO, LECHADA DE CEMENTO GRIS, ARENA DE RIO CERNIDA Y COLOR ROJO TERRACOTA CON IMPERMEABILIZANTE INTEGRAL A RAZÓN DE 2 KG/SACO DE CEMENTO, DESPERDICIOS, HERRAMIENTAS, LIMPIEZA, MANO DE OBRA Y ACARREO DE MATERIALES AL LUGAR DE SU UTILIZACIÓN, A CUALQUIER NIVEL.</t>
  </si>
  <si>
    <t>MURO TIPO SOGA CON BLOCK 11X14X28 ASENTADO CON MORTERO ARENA PROPORCIÓN 1:3. INCLUYE; MATERIALES, MANO DE OBRA, HERRAMIENTA MENOR, DESPERDICIOS.</t>
  </si>
  <si>
    <t>APLANADO EN MUROS DE MUROS DE 2 CM DE ESPESOR CON MORTERO ARENA PROPORCIÓN 1:3 INCLUYE; MATERIALES, MANO DE OBRA, HERRAMIENTA MENOR, DESPERDICIOS.</t>
  </si>
  <si>
    <t>FABRICACIÓN DE CUARTO PARA RPBI DE 1.40X1.20X0.80 M. DE ALTURA, A BASE DE MUROS DE DUROCK DE 13 MM. DE 9.5 CM. DE ESPESOR A DOS CARA TANTO EN MUROS COMO EN CUBIERTA, ACABADO BASECOAT. EL PRECIO INCLUYE: SUMINISTRO DE MATERIALES, REFUERZOS DE MADERA PARA RECIBIR PUERTAS, GOTERO EN PARTE FRONTAL, MANO DE OBRA, HERRAMIENTA MENOR.</t>
  </si>
  <si>
    <t>FIRME DE CONCRETO HIDRÁULICO F'C=100 KG/CM2, RESISTENCIA NORMAL, HECHO EN OBRA, DE 10.0 CM DE ESPESOR, ARMADO CON MALLA ELECTROSOLDADA 6/6-10/10, ACABADO COMÚN. INCLUYE: CIMBRADO, DESCIMBRADO, MATERIALES, EQUIPO, HERRAMIENTA, MANO DE OBRA Y TODO LO NECESARIO PARA LA CORRECTA Y TOTAL EJECUCIÓN DEL TRABAJO. P.U.O.T.</t>
  </si>
  <si>
    <t>CONCRETO SIMPLE FC: 200 KG/CM2 EN BANQUETAS DE 12 CM. DE ESPESOR, POR MEDIOS MANUALES, INCLUYE: COMPACTACIÓN DE FONDOS, NIVELACIÓN, TRAZO, MATERIAL, MANO DE OBRA, CIMBRA, EQUIPO, HERRAMIENTA Y COLOCACIÓN DE SELLOS EMBLEMÁTICOS SEGÚN CRITERIO DE SUPERVISOR.</t>
  </si>
  <si>
    <t>CONCRETO SIMPLE FC: 200 KG/CM2 EN GUARNICIÓN DE 12-15X40 CM. DE ESPESOR, POR MEDIOS MANUALES, INCLUYE: COMPACTACIÓN DE FONDOS, NIVELACIÓN, TRAZO, MATERIAL, MANO DE OBRA, CIMBRA, EQUIPO, HERRAMIENTA Y COLOCACIÓN DE SELLOS EMBLEMÁTICOS SEGÚN CRITERIO DE SUPERVISOR.</t>
  </si>
  <si>
    <t>SUMINISTRO Y COLOCACIÓN DE IMPERMEABILIZANTE FESTER MIP 3,5 MM DE ESPESOR O EQUIVALENTE, CON GRAVILLA MEJORADA PLUS, ACABADO/COLOR BLANCO/ROJO, IMPERMEABILIZANTE PREFABRICADO A BASE DE ASFALTO MODIFICADO CON POLIPROPILENO ATÁCTICO, CON ACABADO GRANULAR DE GRAVILLA PLUS, RESISTE MOVIMIENTOS TÉRMICO ESTRUCTURALES DE ORDEN INTERMEDIO, LIBRE DE MANTENIMIENTO, SE APLICARA UNA MANO DE PROTECTO HIDROPRIMER O EQUIVALENTE, RESANE GRIETAS Y FISURAS DE LAS SUPERFICIES Y CALAFATEE PUNTOS CRÍTICOS COMO BAJADAS DE AGUA PLUVIAL, BASES, SOPORTES, ETC. CON PASA®PROTECTOCEMENT O EQUIVALENTE: , POSTERIORMENTE SE COLOCARA PASA® MULTI CAPE APP FVG, INCLUYE: CARTA GARANTÍA DE 8 AÑOS, MANO DE OBRA, MATERIALES, EQUIPO Y HERRAMIENTA.</t>
  </si>
  <si>
    <t>SUMINISTRO Y APLICACIÓN DE PREMIUM: IMPERMEABILIZANTES ACRÍLICOS ECOLÓGICOS, MUY FLEXIBLES, AISLAFLEX 5+1 AÑOS DE PROTECCIÓN O EQUIVALENTE: EN COLOR BLANCO AYUDA A REDUCIR LA TEMPERATURA HASTA 12% EN EL INTERIOR DE LOS INMUEBLES. , APLICADO CON BROCHA O CEPILLO, COMO PRIMARIO APLICAR UNA MANO DE AISLAFLEX SELLO O EQUIVALENTE SIN DILUIR, RESANE Y CALAFATEO USE AISLAFLEX TODO TERRENO O EQUIVALENTE CON ESPÁTULA TRIANGULAR PARA TRATAR GRIETAS: APLIQUE EN LA GRIETA, PRIMER CAPA APLICAR SIN DILUIR AISLAFLEX 5+1, A RAZÓN DE 0,5 L/M2. , COLOCACIÓN DEL REFUERZO PASA® PROTECTO MALLA PLUS O EQUIVALENTE, DEJAR SECAR DE 12 A 24 HORAS, APLICAR UNA SEGUNDA CAPA SIGUIENDO UNA DIRECCIÓN TRANSVERSAL, A RAZÓN DE 0,5 L/M2 , INCLUYE: CARTA GARANTÍA POR 5 AÑOS, MANO DE OBRA, MATERIALES, EQUIPO Y HERRAMIENTA.</t>
  </si>
  <si>
    <t>A0101</t>
  </si>
  <si>
    <t>A0102</t>
  </si>
  <si>
    <t>A0401</t>
  </si>
  <si>
    <t>A0402</t>
  </si>
  <si>
    <t>A0403</t>
  </si>
  <si>
    <t>A0501</t>
  </si>
  <si>
    <t>A0502</t>
  </si>
  <si>
    <t>A0503</t>
  </si>
  <si>
    <t>A0504</t>
  </si>
  <si>
    <t>A0601</t>
  </si>
  <si>
    <t>A0602</t>
  </si>
  <si>
    <t>A0603</t>
  </si>
  <si>
    <t>D08</t>
  </si>
  <si>
    <t>Rehabilitación del Centro de Salud Jauja, CLUES JCSSA007713 en el municipio de Tonalá</t>
  </si>
  <si>
    <t>Rehabilitación del Centro de Salud Quitupán, CLUES JCSSA004423, en el municipio de Quitupan, Jalisco</t>
  </si>
  <si>
    <t>Rehabilitación del Centro de Salud Jauja, CLUES JCSSA007713 en el municipio de Tonalá, Jalisco; rehabilitación del Centro de Salud Quitupán, CLUES JCSSA004423, en el municipio de Quitupan, Jalisco; Rehabilitación del Centro de Salud La Barca, CLUES JCSSA000894, en el municipio de La Barca, Jalisco y Rehabilitación del Centro de Salud San Miguel de la Sierra, CLUES JCSSA000865, en el municipio de Ayutla, Jalisco.</t>
  </si>
  <si>
    <t>Rehabilitación del Centro de Salud La Barca, CLUES JCSSA000894, en el municipio de La Barca, Jalisco</t>
  </si>
  <si>
    <t>Rehabilitación del Centro de Salud San Miguel de la Sierra, CLUES JCSSA000865, en el municipio de Ayutla, Jalisco.</t>
  </si>
  <si>
    <t>SIOP-E-SMA-OB-CSS-203-2019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</si>
</sst>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64" formatCode="#,##0.0000"/>
    <numFmt numFmtId="165" formatCode="&quot;$&quot;#,##0.00"/>
    <numFmt numFmtId="166" formatCode="&quot;$&quot;#,###.00"/>
    <numFmt numFmtId="167" formatCode="&quot;SIOP-&quot;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color indexed="64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b/>
      <sz val="10"/>
      <color theme="5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1" applyFont="1" applyAlignment="1">
      <alignment vertical="top"/>
    </xf>
    <xf numFmtId="0" fontId="2" fillId="0" borderId="0" xfId="1" applyFont="1" applyFill="1" applyAlignment="1">
      <alignment vertical="top"/>
    </xf>
    <xf numFmtId="0" fontId="3" fillId="0" borderId="0" xfId="1" applyFont="1" applyFill="1" applyBorder="1" applyAlignment="1">
      <alignment vertical="top"/>
    </xf>
    <xf numFmtId="0" fontId="5" fillId="0" borderId="0" xfId="4" applyFont="1" applyAlignment="1">
      <alignment vertical="top"/>
    </xf>
    <xf numFmtId="0" fontId="6" fillId="0" borderId="2" xfId="1" applyFont="1" applyBorder="1" applyAlignment="1">
      <alignment horizontal="justify" vertical="top"/>
    </xf>
    <xf numFmtId="0" fontId="6" fillId="0" borderId="6" xfId="1" applyFont="1" applyBorder="1" applyAlignment="1">
      <alignment horizontal="justify" vertical="top"/>
    </xf>
    <xf numFmtId="44" fontId="2" fillId="0" borderId="0" xfId="1" applyNumberFormat="1" applyFont="1" applyFill="1" applyAlignment="1">
      <alignment vertical="top"/>
    </xf>
    <xf numFmtId="165" fontId="2" fillId="0" borderId="0" xfId="1" applyNumberFormat="1" applyFont="1" applyFill="1" applyAlignment="1">
      <alignment vertical="top"/>
    </xf>
    <xf numFmtId="0" fontId="3" fillId="0" borderId="4" xfId="1" applyFont="1" applyBorder="1" applyAlignment="1">
      <alignment vertical="top"/>
    </xf>
    <xf numFmtId="0" fontId="3" fillId="0" borderId="7" xfId="1" applyFont="1" applyBorder="1" applyAlignment="1">
      <alignment vertical="top"/>
    </xf>
    <xf numFmtId="0" fontId="3" fillId="0" borderId="1" xfId="1" applyFont="1" applyFill="1" applyBorder="1" applyAlignment="1">
      <alignment horizontal="left" vertical="top"/>
    </xf>
    <xf numFmtId="14" fontId="2" fillId="0" borderId="4" xfId="1" applyNumberFormat="1" applyFont="1" applyBorder="1" applyAlignment="1">
      <alignment horizontal="left" vertical="top"/>
    </xf>
    <xf numFmtId="14" fontId="2" fillId="0" borderId="7" xfId="1" applyNumberFormat="1" applyFont="1" applyBorder="1" applyAlignment="1">
      <alignment horizontal="left" vertical="top"/>
    </xf>
    <xf numFmtId="0" fontId="3" fillId="0" borderId="5" xfId="1" applyNumberFormat="1" applyFont="1" applyBorder="1" applyAlignment="1">
      <alignment vertical="top"/>
    </xf>
    <xf numFmtId="0" fontId="2" fillId="0" borderId="7" xfId="1" applyNumberFormat="1" applyFont="1" applyBorder="1" applyAlignment="1">
      <alignment horizontal="left" vertical="top"/>
    </xf>
    <xf numFmtId="14" fontId="2" fillId="0" borderId="11" xfId="1" applyNumberFormat="1" applyFont="1" applyBorder="1" applyAlignment="1">
      <alignment horizontal="left" vertical="top"/>
    </xf>
    <xf numFmtId="0" fontId="3" fillId="0" borderId="11" xfId="1" applyFont="1" applyBorder="1" applyAlignment="1">
      <alignment vertical="top"/>
    </xf>
    <xf numFmtId="0" fontId="3" fillId="0" borderId="2" xfId="1" applyFont="1" applyFill="1" applyBorder="1" applyAlignment="1">
      <alignment horizontal="left" vertical="top"/>
    </xf>
    <xf numFmtId="0" fontId="3" fillId="0" borderId="2" xfId="1" applyFont="1" applyBorder="1" applyAlignment="1">
      <alignment horizontal="center" vertical="top"/>
    </xf>
    <xf numFmtId="0" fontId="6" fillId="0" borderId="8" xfId="1" applyFont="1" applyBorder="1" applyAlignment="1">
      <alignment horizontal="justify" vertical="top"/>
    </xf>
    <xf numFmtId="0" fontId="2" fillId="0" borderId="0" xfId="1" applyFont="1" applyFill="1" applyAlignment="1">
      <alignment horizontal="justify" vertical="top"/>
    </xf>
    <xf numFmtId="0" fontId="2" fillId="0" borderId="0" xfId="1" applyFont="1" applyFill="1" applyAlignment="1">
      <alignment horizontal="center" vertical="top"/>
    </xf>
    <xf numFmtId="4" fontId="2" fillId="0" borderId="0" xfId="1" applyNumberFormat="1" applyFont="1" applyFill="1" applyAlignment="1">
      <alignment horizontal="right" vertical="top"/>
    </xf>
    <xf numFmtId="0" fontId="2" fillId="0" borderId="0" xfId="1" applyFont="1" applyAlignment="1">
      <alignment horizontal="center" vertical="top" wrapText="1"/>
    </xf>
    <xf numFmtId="0" fontId="2" fillId="0" borderId="0" xfId="1" applyFont="1" applyFill="1" applyAlignment="1">
      <alignment horizontal="center" vertical="top" wrapText="1"/>
    </xf>
    <xf numFmtId="49" fontId="2" fillId="0" borderId="0" xfId="1" applyNumberFormat="1" applyFont="1" applyAlignment="1">
      <alignment horizontal="left" vertical="top"/>
    </xf>
    <xf numFmtId="49" fontId="7" fillId="2" borderId="12" xfId="2" applyNumberFormat="1" applyFont="1" applyFill="1" applyBorder="1" applyAlignment="1">
      <alignment horizontal="center" vertical="center"/>
    </xf>
    <xf numFmtId="49" fontId="7" fillId="2" borderId="13" xfId="2" applyNumberFormat="1" applyFont="1" applyFill="1" applyBorder="1" applyAlignment="1">
      <alignment horizontal="center" vertical="center"/>
    </xf>
    <xf numFmtId="49" fontId="7" fillId="2" borderId="13" xfId="2" applyNumberFormat="1" applyFont="1" applyFill="1" applyBorder="1" applyAlignment="1">
      <alignment horizontal="center" vertical="center" wrapText="1"/>
    </xf>
    <xf numFmtId="49" fontId="7" fillId="2" borderId="14" xfId="2" applyNumberFormat="1" applyFont="1" applyFill="1" applyBorder="1" applyAlignment="1">
      <alignment horizontal="center" vertical="center"/>
    </xf>
    <xf numFmtId="0" fontId="7" fillId="2" borderId="0" xfId="4" applyFont="1" applyFill="1" applyBorder="1" applyAlignment="1">
      <alignment horizontal="justify" vertical="top"/>
    </xf>
    <xf numFmtId="166" fontId="7" fillId="2" borderId="0" xfId="4" applyNumberFormat="1" applyFont="1" applyFill="1" applyAlignment="1">
      <alignment vertical="top"/>
    </xf>
    <xf numFmtId="4" fontId="2" fillId="0" borderId="0" xfId="1" applyNumberFormat="1" applyFont="1" applyAlignment="1">
      <alignment horizontal="right" vertical="top"/>
    </xf>
    <xf numFmtId="0" fontId="3" fillId="3" borderId="0" xfId="1" applyFont="1" applyFill="1" applyAlignment="1">
      <alignment vertical="top"/>
    </xf>
    <xf numFmtId="0" fontId="3" fillId="3" borderId="0" xfId="1" applyFont="1" applyFill="1" applyAlignment="1">
      <alignment horizontal="center" vertical="top"/>
    </xf>
    <xf numFmtId="4" fontId="2" fillId="0" borderId="0" xfId="1" applyNumberFormat="1" applyFont="1" applyFill="1" applyAlignment="1">
      <alignment vertical="top"/>
    </xf>
    <xf numFmtId="0" fontId="3" fillId="0" borderId="0" xfId="1" applyFont="1" applyFill="1" applyAlignment="1">
      <alignment horizontal="justify" vertical="top" shrinkToFit="1"/>
    </xf>
    <xf numFmtId="0" fontId="9" fillId="0" borderId="0" xfId="1" applyFont="1" applyAlignment="1">
      <alignment horizontal="center" vertical="top" wrapText="1"/>
    </xf>
    <xf numFmtId="164" fontId="9" fillId="0" borderId="0" xfId="1" applyNumberFormat="1" applyFont="1" applyAlignment="1">
      <alignment horizontal="right" vertical="top"/>
    </xf>
    <xf numFmtId="165" fontId="9" fillId="0" borderId="0" xfId="3" applyNumberFormat="1" applyFont="1" applyAlignment="1">
      <alignment horizontal="right" vertical="top"/>
    </xf>
    <xf numFmtId="4" fontId="9" fillId="0" borderId="0" xfId="1" applyNumberFormat="1" applyFont="1" applyAlignment="1">
      <alignment horizontal="center" vertical="top"/>
    </xf>
    <xf numFmtId="0" fontId="10" fillId="0" borderId="0" xfId="1" applyFont="1" applyAlignment="1">
      <alignment vertical="top"/>
    </xf>
    <xf numFmtId="0" fontId="11" fillId="0" borderId="0" xfId="1" applyFont="1" applyFill="1" applyAlignment="1">
      <alignment horizontal="justify" vertical="top"/>
    </xf>
    <xf numFmtId="165" fontId="12" fillId="0" borderId="0" xfId="5" applyNumberFormat="1" applyFont="1" applyFill="1" applyAlignment="1">
      <alignment vertical="top"/>
    </xf>
    <xf numFmtId="4" fontId="3" fillId="0" borderId="0" xfId="1" applyNumberFormat="1" applyFont="1" applyAlignment="1">
      <alignment horizontal="center" vertical="top" wrapText="1"/>
    </xf>
    <xf numFmtId="0" fontId="2" fillId="0" borderId="0" xfId="1" applyFont="1" applyFill="1" applyAlignment="1">
      <alignment horizontal="justify" vertical="top" wrapText="1"/>
    </xf>
    <xf numFmtId="0" fontId="3" fillId="0" borderId="0" xfId="1" applyFont="1" applyFill="1" applyAlignment="1">
      <alignment horizontal="right" vertical="top" shrinkToFit="1"/>
    </xf>
    <xf numFmtId="0" fontId="2" fillId="0" borderId="0" xfId="1" applyFont="1" applyFill="1" applyAlignment="1">
      <alignment horizontal="center" vertical="top" shrinkToFit="1"/>
    </xf>
    <xf numFmtId="4" fontId="2" fillId="0" borderId="0" xfId="1" applyNumberFormat="1" applyFont="1" applyFill="1" applyAlignment="1">
      <alignment horizontal="right" vertical="top" shrinkToFit="1"/>
    </xf>
    <xf numFmtId="165" fontId="3" fillId="0" borderId="0" xfId="5" applyNumberFormat="1" applyFont="1" applyFill="1" applyAlignment="1">
      <alignment horizontal="right" vertical="top" shrinkToFit="1"/>
    </xf>
    <xf numFmtId="0" fontId="13" fillId="0" borderId="0" xfId="1" applyFont="1" applyFill="1" applyAlignment="1">
      <alignment horizontal="right" vertical="top" shrinkToFit="1"/>
    </xf>
    <xf numFmtId="0" fontId="13" fillId="0" borderId="0" xfId="1" applyFont="1" applyFill="1" applyAlignment="1">
      <alignment horizontal="justify" vertical="top" shrinkToFit="1"/>
    </xf>
    <xf numFmtId="0" fontId="2" fillId="0" borderId="0" xfId="1" applyFont="1" applyFill="1" applyAlignment="1">
      <alignment horizontal="center" vertical="center" shrinkToFit="1"/>
    </xf>
    <xf numFmtId="4" fontId="2" fillId="0" borderId="0" xfId="1" applyNumberFormat="1" applyFont="1" applyFill="1" applyAlignment="1">
      <alignment horizontal="center" vertical="center" shrinkToFit="1"/>
    </xf>
    <xf numFmtId="165" fontId="2" fillId="0" borderId="0" xfId="6" applyNumberFormat="1" applyFont="1" applyFill="1" applyAlignment="1">
      <alignment horizontal="right" vertical="center" shrinkToFit="1"/>
    </xf>
    <xf numFmtId="165" fontId="2" fillId="0" borderId="0" xfId="6" applyNumberFormat="1" applyFont="1" applyFill="1" applyAlignment="1">
      <alignment horizontal="right" vertical="top" shrinkToFit="1"/>
    </xf>
    <xf numFmtId="165" fontId="13" fillId="0" borderId="0" xfId="5" applyNumberFormat="1" applyFont="1" applyFill="1" applyAlignment="1">
      <alignment horizontal="right" vertical="center" shrinkToFit="1"/>
    </xf>
    <xf numFmtId="167" fontId="2" fillId="0" borderId="0" xfId="1" applyNumberFormat="1" applyFont="1" applyFill="1" applyAlignment="1">
      <alignment horizontal="left" vertical="top" shrinkToFit="1"/>
    </xf>
    <xf numFmtId="0" fontId="2" fillId="0" borderId="0" xfId="1" applyFont="1" applyFill="1" applyAlignment="1">
      <alignment horizontal="justify" vertical="top" shrinkToFit="1"/>
    </xf>
    <xf numFmtId="0" fontId="2" fillId="0" borderId="0" xfId="1" applyFont="1" applyFill="1" applyAlignment="1">
      <alignment horizontal="justify" vertical="top" wrapText="1" shrinkToFit="1"/>
    </xf>
    <xf numFmtId="49" fontId="3" fillId="0" borderId="0" xfId="1" applyNumberFormat="1" applyFont="1" applyFill="1" applyAlignment="1">
      <alignment horizontal="right" vertical="top"/>
    </xf>
    <xf numFmtId="0" fontId="3" fillId="0" borderId="0" xfId="1" applyFont="1" applyFill="1" applyAlignment="1">
      <alignment horizontal="justify" vertical="top"/>
    </xf>
    <xf numFmtId="0" fontId="2" fillId="0" borderId="0" xfId="1" applyFont="1" applyFill="1" applyAlignment="1">
      <alignment horizontal="center" vertical="center" wrapText="1"/>
    </xf>
    <xf numFmtId="4" fontId="2" fillId="0" borderId="0" xfId="1" applyNumberFormat="1" applyFont="1" applyFill="1" applyAlignment="1">
      <alignment horizontal="center" vertical="center"/>
    </xf>
    <xf numFmtId="165" fontId="2" fillId="0" borderId="0" xfId="6" applyNumberFormat="1" applyFont="1" applyFill="1" applyAlignment="1">
      <alignment horizontal="right" vertical="center"/>
    </xf>
    <xf numFmtId="0" fontId="13" fillId="0" borderId="0" xfId="1" applyFont="1" applyFill="1" applyAlignment="1">
      <alignment horizontal="center" vertical="top"/>
    </xf>
    <xf numFmtId="0" fontId="14" fillId="0" borderId="0" xfId="1" applyFont="1" applyFill="1" applyAlignment="1">
      <alignment horizontal="right" vertical="top" shrinkToFit="1"/>
    </xf>
    <xf numFmtId="0" fontId="14" fillId="0" borderId="0" xfId="1" applyFont="1" applyFill="1" applyAlignment="1">
      <alignment horizontal="justify" vertical="top" shrinkToFit="1"/>
    </xf>
    <xf numFmtId="165" fontId="14" fillId="0" borderId="0" xfId="5" applyNumberFormat="1" applyFont="1" applyFill="1" applyAlignment="1">
      <alignment horizontal="right" vertical="center" shrinkToFit="1"/>
    </xf>
    <xf numFmtId="167" fontId="14" fillId="0" borderId="0" xfId="1" applyNumberFormat="1" applyFont="1" applyFill="1" applyAlignment="1">
      <alignment horizontal="right" vertical="top" shrinkToFit="1"/>
    </xf>
    <xf numFmtId="167" fontId="13" fillId="0" borderId="0" xfId="1" applyNumberFormat="1" applyFont="1" applyFill="1" applyAlignment="1">
      <alignment horizontal="right" vertical="top" shrinkToFit="1"/>
    </xf>
    <xf numFmtId="165" fontId="13" fillId="0" borderId="0" xfId="6" applyNumberFormat="1" applyFont="1" applyFill="1" applyAlignment="1">
      <alignment horizontal="right" vertical="top" shrinkToFit="1"/>
    </xf>
    <xf numFmtId="4" fontId="15" fillId="0" borderId="0" xfId="1" applyNumberFormat="1" applyFont="1" applyFill="1" applyAlignment="1">
      <alignment horizontal="right" vertical="top" shrinkToFit="1"/>
    </xf>
    <xf numFmtId="0" fontId="10" fillId="0" borderId="0" xfId="1" applyFont="1" applyFill="1" applyAlignment="1">
      <alignment vertical="top"/>
    </xf>
    <xf numFmtId="165" fontId="13" fillId="0" borderId="0" xfId="5" applyNumberFormat="1" applyFont="1" applyFill="1" applyAlignment="1">
      <alignment horizontal="right" vertical="top" shrinkToFit="1"/>
    </xf>
    <xf numFmtId="165" fontId="14" fillId="0" borderId="0" xfId="5" applyNumberFormat="1" applyFont="1" applyFill="1" applyAlignment="1">
      <alignment horizontal="right" vertical="top" shrinkToFit="1"/>
    </xf>
    <xf numFmtId="49" fontId="2" fillId="0" borderId="0" xfId="1" applyNumberFormat="1" applyFont="1" applyFill="1" applyAlignment="1">
      <alignment horizontal="left" vertical="top"/>
    </xf>
    <xf numFmtId="4" fontId="3" fillId="0" borderId="0" xfId="1" applyNumberFormat="1" applyFont="1" applyFill="1" applyAlignment="1">
      <alignment horizontal="center" vertical="top" wrapText="1"/>
    </xf>
    <xf numFmtId="165" fontId="2" fillId="0" borderId="0" xfId="6" applyNumberFormat="1" applyFont="1" applyFill="1" applyAlignment="1">
      <alignment horizontal="right" vertical="top"/>
    </xf>
    <xf numFmtId="165" fontId="2" fillId="0" borderId="0" xfId="6" applyNumberFormat="1" applyFont="1" applyAlignment="1">
      <alignment horizontal="right" vertical="top"/>
    </xf>
    <xf numFmtId="165" fontId="2" fillId="0" borderId="0" xfId="6" applyNumberFormat="1" applyFont="1" applyAlignment="1">
      <alignment vertical="top"/>
    </xf>
    <xf numFmtId="0" fontId="3" fillId="0" borderId="6" xfId="1" applyFont="1" applyBorder="1" applyAlignment="1">
      <alignment horizontal="center" vertical="top"/>
    </xf>
    <xf numFmtId="0" fontId="3" fillId="0" borderId="8" xfId="1" applyFont="1" applyBorder="1" applyAlignment="1">
      <alignment horizontal="center" vertical="top"/>
    </xf>
    <xf numFmtId="0" fontId="7" fillId="2" borderId="12" xfId="1" applyFont="1" applyFill="1" applyBorder="1" applyAlignment="1">
      <alignment horizontal="center" vertical="top"/>
    </xf>
    <xf numFmtId="0" fontId="7" fillId="2" borderId="13" xfId="1" applyFont="1" applyFill="1" applyBorder="1" applyAlignment="1">
      <alignment horizontal="center" vertical="top"/>
    </xf>
    <xf numFmtId="0" fontId="7" fillId="2" borderId="14" xfId="1" applyFont="1" applyFill="1" applyBorder="1" applyAlignment="1">
      <alignment horizontal="center" vertical="top"/>
    </xf>
    <xf numFmtId="0" fontId="7" fillId="2" borderId="0" xfId="4" applyNumberFormat="1" applyFont="1" applyFill="1" applyBorder="1" applyAlignment="1">
      <alignment horizontal="center" vertical="top"/>
    </xf>
    <xf numFmtId="0" fontId="7" fillId="2" borderId="0" xfId="4" applyNumberFormat="1" applyFont="1" applyFill="1" applyAlignment="1">
      <alignment horizontal="center" vertical="top"/>
    </xf>
    <xf numFmtId="0" fontId="3" fillId="0" borderId="6" xfId="1" applyFont="1" applyBorder="1" applyAlignment="1">
      <alignment horizontal="justify" vertical="top"/>
    </xf>
    <xf numFmtId="0" fontId="2" fillId="0" borderId="1" xfId="1" applyFont="1" applyBorder="1" applyAlignment="1">
      <alignment horizontal="center" vertical="top"/>
    </xf>
    <xf numFmtId="0" fontId="2" fillId="0" borderId="5" xfId="1" applyFont="1" applyBorder="1" applyAlignment="1">
      <alignment horizontal="center" vertical="top"/>
    </xf>
    <xf numFmtId="0" fontId="2" fillId="0" borderId="6" xfId="1" applyFont="1" applyBorder="1" applyAlignment="1">
      <alignment horizontal="center" vertical="top"/>
    </xf>
    <xf numFmtId="0" fontId="2" fillId="0" borderId="8" xfId="1" applyFont="1" applyBorder="1" applyAlignment="1">
      <alignment horizontal="center" vertical="top"/>
    </xf>
    <xf numFmtId="0" fontId="3" fillId="0" borderId="3" xfId="1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/>
    </xf>
    <xf numFmtId="0" fontId="2" fillId="0" borderId="0" xfId="1" applyFont="1" applyBorder="1" applyAlignment="1">
      <alignment horizontal="center" vertical="top"/>
    </xf>
    <xf numFmtId="0" fontId="2" fillId="0" borderId="7" xfId="1" applyFont="1" applyBorder="1" applyAlignment="1">
      <alignment horizontal="center" vertical="top"/>
    </xf>
    <xf numFmtId="14" fontId="3" fillId="0" borderId="1" xfId="1" applyNumberFormat="1" applyFont="1" applyBorder="1" applyAlignment="1">
      <alignment horizontal="right" vertical="top"/>
    </xf>
    <xf numFmtId="14" fontId="3" fillId="0" borderId="3" xfId="1" applyNumberFormat="1" applyFont="1" applyBorder="1" applyAlignment="1">
      <alignment horizontal="right" vertical="top"/>
    </xf>
    <xf numFmtId="14" fontId="3" fillId="0" borderId="5" xfId="1" applyNumberFormat="1" applyFont="1" applyBorder="1" applyAlignment="1">
      <alignment horizontal="right" vertical="top"/>
    </xf>
    <xf numFmtId="14" fontId="3" fillId="0" borderId="0" xfId="1" applyNumberFormat="1" applyFont="1" applyBorder="1" applyAlignment="1">
      <alignment horizontal="right" vertical="top"/>
    </xf>
    <xf numFmtId="14" fontId="3" fillId="0" borderId="9" xfId="1" applyNumberFormat="1" applyFont="1" applyBorder="1" applyAlignment="1">
      <alignment horizontal="right" vertical="top"/>
    </xf>
    <xf numFmtId="14" fontId="3" fillId="0" borderId="10" xfId="1" applyNumberFormat="1" applyFont="1" applyBorder="1" applyAlignment="1">
      <alignment horizontal="right" vertical="top"/>
    </xf>
    <xf numFmtId="0" fontId="3" fillId="0" borderId="1" xfId="1" applyFont="1" applyBorder="1" applyAlignment="1">
      <alignment horizontal="center" vertical="top"/>
    </xf>
    <xf numFmtId="0" fontId="2" fillId="0" borderId="6" xfId="1" applyNumberFormat="1" applyFont="1" applyBorder="1" applyAlignment="1">
      <alignment horizontal="left" vertical="top"/>
    </xf>
    <xf numFmtId="0" fontId="2" fillId="0" borderId="8" xfId="1" applyNumberFormat="1" applyFont="1" applyBorder="1" applyAlignment="1">
      <alignment horizontal="left" vertical="top"/>
    </xf>
    <xf numFmtId="0" fontId="2" fillId="0" borderId="9" xfId="1" applyFont="1" applyBorder="1" applyAlignment="1">
      <alignment horizontal="center" vertical="top"/>
    </xf>
    <xf numFmtId="0" fontId="2" fillId="0" borderId="10" xfId="1" applyFont="1" applyBorder="1" applyAlignment="1">
      <alignment horizontal="center" vertical="top"/>
    </xf>
    <xf numFmtId="0" fontId="2" fillId="0" borderId="11" xfId="1" applyFont="1" applyBorder="1" applyAlignment="1">
      <alignment horizontal="center" vertical="top"/>
    </xf>
    <xf numFmtId="0" fontId="16" fillId="0" borderId="6" xfId="1" applyNumberFormat="1" applyFont="1" applyBorder="1" applyAlignment="1">
      <alignment horizontal="justify" vertical="top"/>
    </xf>
    <xf numFmtId="0" fontId="16" fillId="0" borderId="8" xfId="1" applyNumberFormat="1" applyFont="1" applyBorder="1" applyAlignment="1">
      <alignment horizontal="justify" vertical="top"/>
    </xf>
    <xf numFmtId="164" fontId="3" fillId="3" borderId="0" xfId="1" applyNumberFormat="1" applyFont="1" applyFill="1" applyAlignment="1">
      <alignment vertical="top"/>
    </xf>
  </cellXfs>
  <cellStyles count="7">
    <cellStyle name="Moneda" xfId="5" builtinId="4"/>
    <cellStyle name="Moneda 2" xfId="3"/>
    <cellStyle name="Moneda 2 2" xfId="6"/>
    <cellStyle name="Normal" xfId="0" builtinId="0"/>
    <cellStyle name="Normal 2" xfId="1"/>
    <cellStyle name="Normal 2 2" xfId="4"/>
    <cellStyle name="Normal 3" xfId="2"/>
  </cellStyles>
  <dxfs count="0"/>
  <tableStyles count="0" defaultTableStyle="TableStyleMedium2" defaultPivotStyle="PivotStyleLight16"/>
  <colors>
    <mruColors>
      <color rgb="FF00953B"/>
      <color rgb="FF0033CC"/>
      <color rgb="FF33CC3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262552</xdr:colOff>
      <xdr:row>4</xdr:row>
      <xdr:rowOff>130631</xdr:rowOff>
    </xdr:from>
    <xdr:to>
      <xdr:col>1</xdr:col>
      <xdr:colOff>1366892</xdr:colOff>
      <xdr:row>8</xdr:row>
      <xdr:rowOff>192633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942A209-4D16-4574-AE19-D331D116C6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402" y="940256"/>
          <a:ext cx="1104340" cy="928777"/>
        </a:xfrm>
        <a:prstGeom prst="rect">
          <a:avLst/>
        </a:prstGeom>
      </xdr:spPr>
    </xdr:pic>
    <xdr:clientData/>
  </xdr:twoCellAnchor>
  <xdr:twoCellAnchor>
    <xdr:from>
      <xdr:col>7</xdr:col>
      <xdr:colOff>6021</xdr:colOff>
      <xdr:row>4</xdr:row>
      <xdr:rowOff>213635</xdr:rowOff>
    </xdr:from>
    <xdr:to>
      <xdr:col>7</xdr:col>
      <xdr:colOff>1456735</xdr:colOff>
      <xdr:row>5</xdr:row>
      <xdr:rowOff>206456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47A73678-DB79-4B13-AB27-66514F0A79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07371" y="1023260"/>
          <a:ext cx="1450714" cy="230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H515"/>
  <sheetViews>
    <sheetView showGridLines="0" showZeros="0" tabSelected="1" view="pageBreakPreview" topLeftCell="A425" zoomScale="70" zoomScaleNormal="70" zoomScaleSheetLayoutView="70" workbookViewId="0">
      <selection activeCell="E443" sqref="E443"/>
    </sheetView>
  </sheetViews>
  <sheetFormatPr baseColWidth="10" defaultColWidth="9.140625" defaultRowHeight="12.75" x14ac:dyDescent="0.25"/>
  <cols>
    <col min="1" max="1" width="4.85546875" style="1" customWidth="1"/>
    <col min="2" max="2" width="23.5703125" style="1" customWidth="1"/>
    <col min="3" max="3" width="74.42578125" style="1" customWidth="1"/>
    <col min="4" max="4" width="13.140625" style="1" customWidth="1"/>
    <col min="5" max="5" width="11" style="1" customWidth="1"/>
    <col min="6" max="6" width="13.28515625" style="1" customWidth="1"/>
    <col min="7" max="7" width="25.85546875" style="1" customWidth="1"/>
    <col min="8" max="8" width="22.42578125" style="1" customWidth="1"/>
    <col min="9" max="16384" width="9.140625" style="1"/>
  </cols>
  <sheetData>
    <row r="1" spans="2:8" ht="13.5" thickBot="1" x14ac:dyDescent="0.3"/>
    <row r="2" spans="2:8" ht="18.75" x14ac:dyDescent="0.25">
      <c r="B2" s="90"/>
      <c r="C2" s="5" t="s">
        <v>18</v>
      </c>
      <c r="D2" s="94" t="s">
        <v>21</v>
      </c>
      <c r="E2" s="94"/>
      <c r="F2" s="94"/>
      <c r="G2" s="95"/>
      <c r="H2" s="9"/>
    </row>
    <row r="3" spans="2:8" ht="18.75" x14ac:dyDescent="0.25">
      <c r="B3" s="91"/>
      <c r="C3" s="6" t="s">
        <v>19</v>
      </c>
      <c r="D3" s="96" t="s">
        <v>680</v>
      </c>
      <c r="E3" s="96"/>
      <c r="F3" s="96"/>
      <c r="G3" s="97"/>
      <c r="H3" s="10"/>
    </row>
    <row r="4" spans="2:8" x14ac:dyDescent="0.25">
      <c r="B4" s="91"/>
      <c r="C4" s="89" t="s">
        <v>62</v>
      </c>
      <c r="D4" s="96"/>
      <c r="E4" s="96"/>
      <c r="F4" s="96"/>
      <c r="G4" s="97"/>
      <c r="H4" s="10"/>
    </row>
    <row r="5" spans="2:8" ht="18.75" customHeight="1" x14ac:dyDescent="0.25">
      <c r="B5" s="91"/>
      <c r="C5" s="89"/>
      <c r="D5" s="96"/>
      <c r="E5" s="96"/>
      <c r="F5" s="96"/>
      <c r="G5" s="97"/>
      <c r="H5" s="10"/>
    </row>
    <row r="6" spans="2:8" ht="19.5" thickBot="1" x14ac:dyDescent="0.3">
      <c r="B6" s="91"/>
      <c r="C6" s="20"/>
      <c r="D6" s="96"/>
      <c r="E6" s="96"/>
      <c r="F6" s="96"/>
      <c r="G6" s="97"/>
      <c r="H6" s="10"/>
    </row>
    <row r="7" spans="2:8" x14ac:dyDescent="0.25">
      <c r="B7" s="92"/>
      <c r="C7" s="11" t="s">
        <v>0</v>
      </c>
      <c r="D7" s="98" t="s">
        <v>1</v>
      </c>
      <c r="E7" s="99"/>
      <c r="F7" s="99"/>
      <c r="G7" s="12"/>
      <c r="H7" s="10"/>
    </row>
    <row r="8" spans="2:8" ht="17.25" customHeight="1" x14ac:dyDescent="0.25">
      <c r="B8" s="92"/>
      <c r="C8" s="110" t="s">
        <v>677</v>
      </c>
      <c r="D8" s="100" t="s">
        <v>2</v>
      </c>
      <c r="E8" s="101"/>
      <c r="F8" s="101"/>
      <c r="G8" s="13"/>
      <c r="H8" s="10"/>
    </row>
    <row r="9" spans="2:8" ht="17.25" customHeight="1" x14ac:dyDescent="0.25">
      <c r="B9" s="92"/>
      <c r="C9" s="110"/>
      <c r="D9" s="14"/>
      <c r="E9" s="101" t="s">
        <v>3</v>
      </c>
      <c r="F9" s="101"/>
      <c r="G9" s="15"/>
      <c r="H9" s="10"/>
    </row>
    <row r="10" spans="2:8" ht="17.25" customHeight="1" thickBot="1" x14ac:dyDescent="0.3">
      <c r="B10" s="92"/>
      <c r="C10" s="111"/>
      <c r="D10" s="102" t="s">
        <v>20</v>
      </c>
      <c r="E10" s="103"/>
      <c r="F10" s="103"/>
      <c r="G10" s="16"/>
      <c r="H10" s="17"/>
    </row>
    <row r="11" spans="2:8" x14ac:dyDescent="0.25">
      <c r="B11" s="92"/>
      <c r="C11" s="18" t="s">
        <v>4</v>
      </c>
      <c r="D11" s="104" t="s">
        <v>5</v>
      </c>
      <c r="E11" s="94"/>
      <c r="F11" s="94"/>
      <c r="G11" s="95"/>
      <c r="H11" s="19" t="s">
        <v>6</v>
      </c>
    </row>
    <row r="12" spans="2:8" x14ac:dyDescent="0.25">
      <c r="B12" s="92"/>
      <c r="C12" s="105"/>
      <c r="D12" s="91">
        <v>0</v>
      </c>
      <c r="E12" s="96"/>
      <c r="F12" s="96"/>
      <c r="G12" s="97"/>
      <c r="H12" s="82"/>
    </row>
    <row r="13" spans="2:8" ht="13.5" thickBot="1" x14ac:dyDescent="0.3">
      <c r="B13" s="93"/>
      <c r="C13" s="106"/>
      <c r="D13" s="107"/>
      <c r="E13" s="108"/>
      <c r="F13" s="108"/>
      <c r="G13" s="109"/>
      <c r="H13" s="83"/>
    </row>
    <row r="14" spans="2:8" ht="13.5" thickBot="1" x14ac:dyDescent="0.3"/>
    <row r="15" spans="2:8" ht="13.5" thickBot="1" x14ac:dyDescent="0.3">
      <c r="B15" s="84" t="s">
        <v>37</v>
      </c>
      <c r="C15" s="85"/>
      <c r="D15" s="85"/>
      <c r="E15" s="85"/>
      <c r="F15" s="85"/>
      <c r="G15" s="85"/>
      <c r="H15" s="86"/>
    </row>
    <row r="16" spans="2:8" s="2" customFormat="1" ht="13.5" thickBot="1" x14ac:dyDescent="0.3">
      <c r="B16" s="3"/>
      <c r="C16" s="3"/>
      <c r="D16" s="3"/>
      <c r="E16" s="3"/>
      <c r="F16" s="3"/>
      <c r="G16" s="3"/>
      <c r="H16" s="3"/>
    </row>
    <row r="17" spans="2:8" ht="26.25" thickBot="1" x14ac:dyDescent="0.3">
      <c r="B17" s="27" t="s">
        <v>7</v>
      </c>
      <c r="C17" s="28" t="s">
        <v>8</v>
      </c>
      <c r="D17" s="28" t="s">
        <v>9</v>
      </c>
      <c r="E17" s="28" t="s">
        <v>10</v>
      </c>
      <c r="F17" s="29" t="s">
        <v>11</v>
      </c>
      <c r="G17" s="28" t="s">
        <v>12</v>
      </c>
      <c r="H17" s="30" t="s">
        <v>13</v>
      </c>
    </row>
    <row r="18" spans="2:8" s="74" customFormat="1" ht="30.75" customHeight="1" x14ac:dyDescent="0.25">
      <c r="B18" s="61" t="s">
        <v>31</v>
      </c>
      <c r="C18" s="62" t="s">
        <v>675</v>
      </c>
      <c r="D18" s="48" t="s">
        <v>482</v>
      </c>
      <c r="E18" s="49">
        <v>0</v>
      </c>
      <c r="F18" s="56">
        <v>0</v>
      </c>
      <c r="G18" s="66"/>
      <c r="H18" s="50">
        <f>+H19+H36+H43+H46+H63+H100+H122</f>
        <v>0</v>
      </c>
    </row>
    <row r="19" spans="2:8" s="74" customFormat="1" x14ac:dyDescent="0.25">
      <c r="B19" s="51" t="s">
        <v>74</v>
      </c>
      <c r="C19" s="52" t="s">
        <v>157</v>
      </c>
      <c r="D19" s="48" t="s">
        <v>482</v>
      </c>
      <c r="E19" s="49">
        <v>0</v>
      </c>
      <c r="F19" s="56">
        <v>0</v>
      </c>
      <c r="G19" s="56"/>
      <c r="H19" s="75">
        <f>+H20+H22</f>
        <v>0</v>
      </c>
    </row>
    <row r="20" spans="2:8" s="74" customFormat="1" x14ac:dyDescent="0.25">
      <c r="B20" s="67" t="s">
        <v>662</v>
      </c>
      <c r="C20" s="68" t="s">
        <v>158</v>
      </c>
      <c r="D20" s="48" t="s">
        <v>482</v>
      </c>
      <c r="E20" s="49">
        <v>0</v>
      </c>
      <c r="F20" s="56">
        <v>0</v>
      </c>
      <c r="G20" s="56"/>
      <c r="H20" s="76">
        <f>SUM(H21:H21)</f>
        <v>0</v>
      </c>
    </row>
    <row r="21" spans="2:8" s="74" customFormat="1" ht="25.5" x14ac:dyDescent="0.25">
      <c r="B21" s="58" t="s">
        <v>38</v>
      </c>
      <c r="C21" s="59" t="s">
        <v>578</v>
      </c>
      <c r="D21" s="48" t="s">
        <v>39</v>
      </c>
      <c r="E21" s="49">
        <v>30</v>
      </c>
      <c r="F21" s="56"/>
      <c r="G21" s="56"/>
      <c r="H21" s="56">
        <f>+ROUND(E21*F21,2)</f>
        <v>0</v>
      </c>
    </row>
    <row r="22" spans="2:8" s="74" customFormat="1" x14ac:dyDescent="0.25">
      <c r="B22" s="70" t="s">
        <v>663</v>
      </c>
      <c r="C22" s="68" t="s">
        <v>159</v>
      </c>
      <c r="D22" s="48" t="s">
        <v>482</v>
      </c>
      <c r="E22" s="49">
        <v>0</v>
      </c>
      <c r="F22" s="56"/>
      <c r="G22" s="56"/>
      <c r="H22" s="76">
        <f>SUM(H23:H35)</f>
        <v>0</v>
      </c>
    </row>
    <row r="23" spans="2:8" s="74" customFormat="1" ht="25.5" x14ac:dyDescent="0.25">
      <c r="B23" s="58" t="s">
        <v>22</v>
      </c>
      <c r="C23" s="59" t="s">
        <v>489</v>
      </c>
      <c r="D23" s="48" t="s">
        <v>34</v>
      </c>
      <c r="E23" s="49">
        <v>110</v>
      </c>
      <c r="F23" s="56"/>
      <c r="G23" s="56"/>
      <c r="H23" s="56">
        <f t="shared" ref="H23:H35" si="0">+ROUND(E23*F23,2)</f>
        <v>0</v>
      </c>
    </row>
    <row r="24" spans="2:8" s="74" customFormat="1" ht="51" x14ac:dyDescent="0.25">
      <c r="B24" s="58" t="s">
        <v>23</v>
      </c>
      <c r="C24" s="59" t="s">
        <v>490</v>
      </c>
      <c r="D24" s="48" t="s">
        <v>47</v>
      </c>
      <c r="E24" s="49">
        <v>2</v>
      </c>
      <c r="F24" s="56"/>
      <c r="G24" s="56"/>
      <c r="H24" s="56">
        <f t="shared" si="0"/>
        <v>0</v>
      </c>
    </row>
    <row r="25" spans="2:8" s="74" customFormat="1" ht="102" x14ac:dyDescent="0.25">
      <c r="B25" s="58" t="s">
        <v>24</v>
      </c>
      <c r="C25" s="59" t="s">
        <v>612</v>
      </c>
      <c r="D25" s="48" t="s">
        <v>47</v>
      </c>
      <c r="E25" s="49">
        <v>2</v>
      </c>
      <c r="F25" s="56"/>
      <c r="G25" s="56"/>
      <c r="H25" s="56">
        <f t="shared" si="0"/>
        <v>0</v>
      </c>
    </row>
    <row r="26" spans="2:8" s="74" customFormat="1" ht="89.25" x14ac:dyDescent="0.25">
      <c r="B26" s="58" t="s">
        <v>25</v>
      </c>
      <c r="C26" s="59" t="s">
        <v>613</v>
      </c>
      <c r="D26" s="48" t="s">
        <v>39</v>
      </c>
      <c r="E26" s="49">
        <v>15</v>
      </c>
      <c r="F26" s="56"/>
      <c r="G26" s="56"/>
      <c r="H26" s="56">
        <f t="shared" si="0"/>
        <v>0</v>
      </c>
    </row>
    <row r="27" spans="2:8" s="74" customFormat="1" ht="51" x14ac:dyDescent="0.25">
      <c r="B27" s="58" t="s">
        <v>26</v>
      </c>
      <c r="C27" s="59" t="s">
        <v>614</v>
      </c>
      <c r="D27" s="48" t="s">
        <v>61</v>
      </c>
      <c r="E27" s="49">
        <v>450</v>
      </c>
      <c r="F27" s="56"/>
      <c r="G27" s="56"/>
      <c r="H27" s="56">
        <f t="shared" si="0"/>
        <v>0</v>
      </c>
    </row>
    <row r="28" spans="2:8" s="74" customFormat="1" ht="140.25" x14ac:dyDescent="0.25">
      <c r="B28" s="58" t="s">
        <v>27</v>
      </c>
      <c r="C28" s="59" t="s">
        <v>615</v>
      </c>
      <c r="D28" s="48" t="s">
        <v>39</v>
      </c>
      <c r="E28" s="49">
        <v>22</v>
      </c>
      <c r="F28" s="56"/>
      <c r="G28" s="56"/>
      <c r="H28" s="56">
        <f t="shared" si="0"/>
        <v>0</v>
      </c>
    </row>
    <row r="29" spans="2:8" s="74" customFormat="1" ht="38.25" x14ac:dyDescent="0.25">
      <c r="B29" s="58" t="s">
        <v>28</v>
      </c>
      <c r="C29" s="59" t="s">
        <v>616</v>
      </c>
      <c r="D29" s="48" t="s">
        <v>39</v>
      </c>
      <c r="E29" s="49">
        <v>15</v>
      </c>
      <c r="F29" s="56"/>
      <c r="G29" s="56"/>
      <c r="H29" s="56">
        <f t="shared" si="0"/>
        <v>0</v>
      </c>
    </row>
    <row r="30" spans="2:8" s="74" customFormat="1" ht="25.5" x14ac:dyDescent="0.25">
      <c r="B30" s="58" t="s">
        <v>29</v>
      </c>
      <c r="C30" s="59" t="s">
        <v>160</v>
      </c>
      <c r="D30" s="48" t="s">
        <v>47</v>
      </c>
      <c r="E30" s="49">
        <v>12</v>
      </c>
      <c r="F30" s="56"/>
      <c r="G30" s="56"/>
      <c r="H30" s="56">
        <f t="shared" si="0"/>
        <v>0</v>
      </c>
    </row>
    <row r="31" spans="2:8" s="74" customFormat="1" ht="38.25" x14ac:dyDescent="0.25">
      <c r="B31" s="58" t="s">
        <v>41</v>
      </c>
      <c r="C31" s="59" t="s">
        <v>161</v>
      </c>
      <c r="D31" s="48" t="s">
        <v>47</v>
      </c>
      <c r="E31" s="49">
        <v>9</v>
      </c>
      <c r="F31" s="56"/>
      <c r="G31" s="56"/>
      <c r="H31" s="56">
        <f t="shared" si="0"/>
        <v>0</v>
      </c>
    </row>
    <row r="32" spans="2:8" s="74" customFormat="1" ht="89.25" x14ac:dyDescent="0.25">
      <c r="B32" s="58" t="s">
        <v>30</v>
      </c>
      <c r="C32" s="59" t="s">
        <v>617</v>
      </c>
      <c r="D32" s="48" t="s">
        <v>47</v>
      </c>
      <c r="E32" s="49">
        <v>1</v>
      </c>
      <c r="F32" s="56"/>
      <c r="G32" s="56"/>
      <c r="H32" s="56">
        <f t="shared" si="0"/>
        <v>0</v>
      </c>
    </row>
    <row r="33" spans="2:8" s="74" customFormat="1" ht="89.25" x14ac:dyDescent="0.25">
      <c r="B33" s="58" t="s">
        <v>33</v>
      </c>
      <c r="C33" s="59" t="s">
        <v>618</v>
      </c>
      <c r="D33" s="48" t="s">
        <v>47</v>
      </c>
      <c r="E33" s="49">
        <v>1</v>
      </c>
      <c r="F33" s="56"/>
      <c r="G33" s="48"/>
      <c r="H33" s="56">
        <f t="shared" si="0"/>
        <v>0</v>
      </c>
    </row>
    <row r="34" spans="2:8" s="74" customFormat="1" ht="38.25" x14ac:dyDescent="0.25">
      <c r="B34" s="58" t="s">
        <v>35</v>
      </c>
      <c r="C34" s="59" t="s">
        <v>80</v>
      </c>
      <c r="D34" s="48" t="s">
        <v>40</v>
      </c>
      <c r="E34" s="49">
        <v>37.75</v>
      </c>
      <c r="F34" s="56"/>
      <c r="G34" s="48"/>
      <c r="H34" s="56">
        <f t="shared" si="0"/>
        <v>0</v>
      </c>
    </row>
    <row r="35" spans="2:8" s="74" customFormat="1" ht="38.25" x14ac:dyDescent="0.25">
      <c r="B35" s="58" t="s">
        <v>42</v>
      </c>
      <c r="C35" s="59" t="s">
        <v>619</v>
      </c>
      <c r="D35" s="48" t="s">
        <v>81</v>
      </c>
      <c r="E35" s="49">
        <v>280.25</v>
      </c>
      <c r="F35" s="56"/>
      <c r="G35" s="48"/>
      <c r="H35" s="56">
        <f t="shared" si="0"/>
        <v>0</v>
      </c>
    </row>
    <row r="36" spans="2:8" s="74" customFormat="1" x14ac:dyDescent="0.25">
      <c r="B36" s="71" t="s">
        <v>82</v>
      </c>
      <c r="C36" s="52" t="s">
        <v>163</v>
      </c>
      <c r="D36" s="48" t="s">
        <v>482</v>
      </c>
      <c r="E36" s="49">
        <v>0</v>
      </c>
      <c r="F36" s="56"/>
      <c r="G36" s="56"/>
      <c r="H36" s="75">
        <f>SUM(H37:H42)</f>
        <v>0</v>
      </c>
    </row>
    <row r="37" spans="2:8" s="74" customFormat="1" ht="51" x14ac:dyDescent="0.25">
      <c r="B37" s="58" t="s">
        <v>43</v>
      </c>
      <c r="C37" s="59" t="s">
        <v>620</v>
      </c>
      <c r="D37" s="48" t="s">
        <v>39</v>
      </c>
      <c r="E37" s="49">
        <v>950</v>
      </c>
      <c r="F37" s="56"/>
      <c r="G37" s="56"/>
      <c r="H37" s="56">
        <f t="shared" ref="H37:H42" si="1">+ROUND(E37*F37,2)</f>
        <v>0</v>
      </c>
    </row>
    <row r="38" spans="2:8" s="74" customFormat="1" ht="38.25" x14ac:dyDescent="0.25">
      <c r="B38" s="58" t="s">
        <v>59</v>
      </c>
      <c r="C38" s="59" t="s">
        <v>85</v>
      </c>
      <c r="D38" s="48" t="s">
        <v>34</v>
      </c>
      <c r="E38" s="49">
        <v>45</v>
      </c>
      <c r="F38" s="56"/>
      <c r="G38" s="56"/>
      <c r="H38" s="56">
        <f t="shared" si="1"/>
        <v>0</v>
      </c>
    </row>
    <row r="39" spans="2:8" s="74" customFormat="1" ht="38.25" x14ac:dyDescent="0.25">
      <c r="B39" s="58" t="s">
        <v>44</v>
      </c>
      <c r="C39" s="21" t="s">
        <v>621</v>
      </c>
      <c r="D39" s="48" t="s">
        <v>47</v>
      </c>
      <c r="E39" s="49">
        <v>1</v>
      </c>
      <c r="F39" s="56"/>
      <c r="G39" s="56"/>
      <c r="H39" s="56">
        <f t="shared" si="1"/>
        <v>0</v>
      </c>
    </row>
    <row r="40" spans="2:8" s="74" customFormat="1" ht="51" x14ac:dyDescent="0.25">
      <c r="B40" s="58" t="s">
        <v>45</v>
      </c>
      <c r="C40" s="21" t="s">
        <v>622</v>
      </c>
      <c r="D40" s="48" t="s">
        <v>47</v>
      </c>
      <c r="E40" s="49">
        <v>3.75</v>
      </c>
      <c r="F40" s="56"/>
      <c r="G40" s="56"/>
      <c r="H40" s="56">
        <f t="shared" si="1"/>
        <v>0</v>
      </c>
    </row>
    <row r="41" spans="2:8" s="74" customFormat="1" ht="63.75" x14ac:dyDescent="0.25">
      <c r="B41" s="58" t="s">
        <v>46</v>
      </c>
      <c r="C41" s="59" t="s">
        <v>595</v>
      </c>
      <c r="D41" s="48" t="s">
        <v>39</v>
      </c>
      <c r="E41" s="49">
        <v>7.5</v>
      </c>
      <c r="F41" s="56"/>
      <c r="G41" s="56"/>
      <c r="H41" s="56">
        <f t="shared" si="1"/>
        <v>0</v>
      </c>
    </row>
    <row r="42" spans="2:8" s="74" customFormat="1" ht="51" x14ac:dyDescent="0.25">
      <c r="B42" s="58" t="s">
        <v>48</v>
      </c>
      <c r="C42" s="59" t="s">
        <v>623</v>
      </c>
      <c r="D42" s="48" t="s">
        <v>34</v>
      </c>
      <c r="E42" s="49">
        <v>28</v>
      </c>
      <c r="F42" s="56"/>
      <c r="G42" s="56"/>
      <c r="H42" s="56">
        <f t="shared" si="1"/>
        <v>0</v>
      </c>
    </row>
    <row r="43" spans="2:8" s="74" customFormat="1" x14ac:dyDescent="0.25">
      <c r="B43" s="71" t="s">
        <v>92</v>
      </c>
      <c r="C43" s="52" t="s">
        <v>165</v>
      </c>
      <c r="D43" s="48" t="s">
        <v>482</v>
      </c>
      <c r="E43" s="49">
        <v>0</v>
      </c>
      <c r="F43" s="56"/>
      <c r="G43" s="72"/>
      <c r="H43" s="72">
        <f>SUM(H44:H45)</f>
        <v>0</v>
      </c>
    </row>
    <row r="44" spans="2:8" s="74" customFormat="1" ht="76.5" x14ac:dyDescent="0.25">
      <c r="B44" s="58" t="s">
        <v>49</v>
      </c>
      <c r="C44" s="59" t="s">
        <v>624</v>
      </c>
      <c r="D44" s="48" t="s">
        <v>39</v>
      </c>
      <c r="E44" s="49">
        <v>180</v>
      </c>
      <c r="F44" s="56"/>
      <c r="G44" s="56"/>
      <c r="H44" s="56">
        <f>+ROUND(E44*F44,2)</f>
        <v>0</v>
      </c>
    </row>
    <row r="45" spans="2:8" s="74" customFormat="1" ht="76.5" x14ac:dyDescent="0.25">
      <c r="B45" s="58" t="s">
        <v>50</v>
      </c>
      <c r="C45" s="59" t="s">
        <v>625</v>
      </c>
      <c r="D45" s="48" t="s">
        <v>34</v>
      </c>
      <c r="E45" s="49">
        <v>175</v>
      </c>
      <c r="F45" s="56"/>
      <c r="G45" s="56"/>
      <c r="H45" s="56">
        <f>+ROUND(E45*F45,2)</f>
        <v>0</v>
      </c>
    </row>
    <row r="46" spans="2:8" s="74" customFormat="1" x14ac:dyDescent="0.25">
      <c r="B46" s="71" t="s">
        <v>111</v>
      </c>
      <c r="C46" s="52" t="s">
        <v>626</v>
      </c>
      <c r="D46" s="48" t="s">
        <v>482</v>
      </c>
      <c r="E46" s="49">
        <v>0</v>
      </c>
      <c r="F46" s="56"/>
      <c r="G46" s="72"/>
      <c r="H46" s="72">
        <f>+H47+H52+H61</f>
        <v>0</v>
      </c>
    </row>
    <row r="47" spans="2:8" s="74" customFormat="1" x14ac:dyDescent="0.25">
      <c r="B47" s="70" t="s">
        <v>664</v>
      </c>
      <c r="C47" s="68" t="s">
        <v>627</v>
      </c>
      <c r="D47" s="48" t="s">
        <v>482</v>
      </c>
      <c r="E47" s="49">
        <v>0</v>
      </c>
      <c r="F47" s="56"/>
      <c r="G47" s="56"/>
      <c r="H47" s="76">
        <f>SUM(H48:H51)</f>
        <v>0</v>
      </c>
    </row>
    <row r="48" spans="2:8" s="74" customFormat="1" ht="38.25" x14ac:dyDescent="0.25">
      <c r="B48" s="58" t="s">
        <v>51</v>
      </c>
      <c r="C48" s="59" t="s">
        <v>628</v>
      </c>
      <c r="D48" s="48" t="s">
        <v>39</v>
      </c>
      <c r="E48" s="49">
        <v>180.5</v>
      </c>
      <c r="F48" s="56"/>
      <c r="G48" s="56"/>
      <c r="H48" s="56">
        <f>+ROUND(E48*F48,2)</f>
        <v>0</v>
      </c>
    </row>
    <row r="49" spans="2:8" s="74" customFormat="1" ht="25.5" x14ac:dyDescent="0.25">
      <c r="B49" s="58" t="s">
        <v>52</v>
      </c>
      <c r="C49" s="59" t="s">
        <v>167</v>
      </c>
      <c r="D49" s="48" t="s">
        <v>34</v>
      </c>
      <c r="E49" s="49">
        <v>45</v>
      </c>
      <c r="F49" s="56"/>
      <c r="G49" s="56"/>
      <c r="H49" s="56">
        <f>+ROUND(E49*F49,2)</f>
        <v>0</v>
      </c>
    </row>
    <row r="50" spans="2:8" s="74" customFormat="1" ht="38.25" x14ac:dyDescent="0.25">
      <c r="B50" s="58" t="s">
        <v>53</v>
      </c>
      <c r="C50" s="59" t="s">
        <v>79</v>
      </c>
      <c r="D50" s="48" t="s">
        <v>40</v>
      </c>
      <c r="E50" s="49">
        <v>10</v>
      </c>
      <c r="F50" s="56"/>
      <c r="G50" s="56"/>
      <c r="H50" s="56">
        <f>+ROUND(E50*F50,2)</f>
        <v>0</v>
      </c>
    </row>
    <row r="51" spans="2:8" s="74" customFormat="1" ht="38.25" x14ac:dyDescent="0.25">
      <c r="B51" s="58" t="s">
        <v>54</v>
      </c>
      <c r="C51" s="59" t="s">
        <v>129</v>
      </c>
      <c r="D51" s="48" t="s">
        <v>40</v>
      </c>
      <c r="E51" s="49">
        <v>0.5</v>
      </c>
      <c r="F51" s="56"/>
      <c r="G51" s="56"/>
      <c r="H51" s="56">
        <f>+ROUND(E51*F51,2)</f>
        <v>0</v>
      </c>
    </row>
    <row r="52" spans="2:8" s="74" customFormat="1" x14ac:dyDescent="0.25">
      <c r="B52" s="70" t="s">
        <v>665</v>
      </c>
      <c r="C52" s="68" t="s">
        <v>629</v>
      </c>
      <c r="D52" s="48" t="s">
        <v>482</v>
      </c>
      <c r="E52" s="49">
        <v>0</v>
      </c>
      <c r="F52" s="56"/>
      <c r="G52" s="56"/>
      <c r="H52" s="76">
        <f>SUM(H53:H60)</f>
        <v>0</v>
      </c>
    </row>
    <row r="53" spans="2:8" s="74" customFormat="1" ht="38.25" x14ac:dyDescent="0.25">
      <c r="B53" s="58" t="s">
        <v>55</v>
      </c>
      <c r="C53" s="59" t="s">
        <v>546</v>
      </c>
      <c r="D53" s="48" t="s">
        <v>40</v>
      </c>
      <c r="E53" s="49">
        <v>2.5</v>
      </c>
      <c r="F53" s="56"/>
      <c r="G53" s="56"/>
      <c r="H53" s="56">
        <f t="shared" ref="H53:H60" si="2">+ROUND(E53*F53,2)</f>
        <v>0</v>
      </c>
    </row>
    <row r="54" spans="2:8" s="74" customFormat="1" ht="63.75" x14ac:dyDescent="0.25">
      <c r="B54" s="58" t="s">
        <v>56</v>
      </c>
      <c r="C54" s="59" t="s">
        <v>630</v>
      </c>
      <c r="D54" s="48" t="s">
        <v>47</v>
      </c>
      <c r="E54" s="49">
        <v>6</v>
      </c>
      <c r="F54" s="56"/>
      <c r="G54" s="56"/>
      <c r="H54" s="56">
        <f t="shared" si="2"/>
        <v>0</v>
      </c>
    </row>
    <row r="55" spans="2:8" s="74" customFormat="1" ht="51" x14ac:dyDescent="0.25">
      <c r="B55" s="58" t="s">
        <v>57</v>
      </c>
      <c r="C55" s="59" t="s">
        <v>548</v>
      </c>
      <c r="D55" s="48" t="s">
        <v>34</v>
      </c>
      <c r="E55" s="49">
        <v>6</v>
      </c>
      <c r="F55" s="56"/>
      <c r="G55" s="56"/>
      <c r="H55" s="56">
        <f t="shared" si="2"/>
        <v>0</v>
      </c>
    </row>
    <row r="56" spans="2:8" s="74" customFormat="1" ht="63.75" x14ac:dyDescent="0.25">
      <c r="B56" s="58" t="s">
        <v>58</v>
      </c>
      <c r="C56" s="59" t="s">
        <v>549</v>
      </c>
      <c r="D56" s="48" t="s">
        <v>47</v>
      </c>
      <c r="E56" s="49">
        <v>1</v>
      </c>
      <c r="F56" s="56"/>
      <c r="G56" s="56"/>
      <c r="H56" s="56">
        <f t="shared" si="2"/>
        <v>0</v>
      </c>
    </row>
    <row r="57" spans="2:8" s="74" customFormat="1" ht="25.5" x14ac:dyDescent="0.25">
      <c r="B57" s="58" t="s">
        <v>64</v>
      </c>
      <c r="C57" s="59" t="s">
        <v>168</v>
      </c>
      <c r="D57" s="48" t="s">
        <v>60</v>
      </c>
      <c r="E57" s="49">
        <v>13</v>
      </c>
      <c r="F57" s="56"/>
      <c r="G57" s="56"/>
      <c r="H57" s="56">
        <f t="shared" si="2"/>
        <v>0</v>
      </c>
    </row>
    <row r="58" spans="2:8" s="74" customFormat="1" ht="38.25" x14ac:dyDescent="0.25">
      <c r="B58" s="58" t="s">
        <v>65</v>
      </c>
      <c r="C58" s="59" t="s">
        <v>631</v>
      </c>
      <c r="D58" s="48" t="s">
        <v>60</v>
      </c>
      <c r="E58" s="49">
        <v>9</v>
      </c>
      <c r="F58" s="56"/>
      <c r="G58" s="56"/>
      <c r="H58" s="56">
        <f t="shared" si="2"/>
        <v>0</v>
      </c>
    </row>
    <row r="59" spans="2:8" s="74" customFormat="1" ht="38.25" x14ac:dyDescent="0.25">
      <c r="B59" s="58" t="s">
        <v>66</v>
      </c>
      <c r="C59" s="59" t="s">
        <v>632</v>
      </c>
      <c r="D59" s="48" t="s">
        <v>60</v>
      </c>
      <c r="E59" s="49">
        <v>9</v>
      </c>
      <c r="F59" s="56"/>
      <c r="G59" s="56"/>
      <c r="H59" s="56">
        <f t="shared" si="2"/>
        <v>0</v>
      </c>
    </row>
    <row r="60" spans="2:8" s="74" customFormat="1" ht="25.5" x14ac:dyDescent="0.25">
      <c r="B60" s="58" t="s">
        <v>67</v>
      </c>
      <c r="C60" s="21" t="s">
        <v>633</v>
      </c>
      <c r="D60" s="48" t="s">
        <v>47</v>
      </c>
      <c r="E60" s="49">
        <v>1</v>
      </c>
      <c r="F60" s="56"/>
      <c r="G60" s="56"/>
      <c r="H60" s="56">
        <f t="shared" si="2"/>
        <v>0</v>
      </c>
    </row>
    <row r="61" spans="2:8" s="74" customFormat="1" x14ac:dyDescent="0.25">
      <c r="B61" s="70" t="s">
        <v>666</v>
      </c>
      <c r="C61" s="68" t="s">
        <v>634</v>
      </c>
      <c r="D61" s="48" t="s">
        <v>482</v>
      </c>
      <c r="E61" s="49">
        <v>0</v>
      </c>
      <c r="F61" s="56"/>
      <c r="G61" s="56"/>
      <c r="H61" s="76">
        <f>SUM(H62:H62)</f>
        <v>0</v>
      </c>
    </row>
    <row r="62" spans="2:8" s="74" customFormat="1" ht="51" x14ac:dyDescent="0.25">
      <c r="B62" s="58" t="s">
        <v>68</v>
      </c>
      <c r="C62" s="59" t="s">
        <v>592</v>
      </c>
      <c r="D62" s="48" t="s">
        <v>40</v>
      </c>
      <c r="E62" s="49">
        <v>11.5</v>
      </c>
      <c r="F62" s="56"/>
      <c r="G62" s="56"/>
      <c r="H62" s="56">
        <f>+ROUND(E62*F62,2)</f>
        <v>0</v>
      </c>
    </row>
    <row r="63" spans="2:8" s="74" customFormat="1" x14ac:dyDescent="0.25">
      <c r="B63" s="71" t="s">
        <v>113</v>
      </c>
      <c r="C63" s="52" t="s">
        <v>170</v>
      </c>
      <c r="D63" s="48" t="s">
        <v>482</v>
      </c>
      <c r="E63" s="49">
        <v>0</v>
      </c>
      <c r="F63" s="56"/>
      <c r="G63" s="72"/>
      <c r="H63" s="72">
        <f>+H64+H68+H78+H81</f>
        <v>0</v>
      </c>
    </row>
    <row r="64" spans="2:8" s="74" customFormat="1" x14ac:dyDescent="0.25">
      <c r="B64" s="70" t="s">
        <v>667</v>
      </c>
      <c r="C64" s="68" t="s">
        <v>158</v>
      </c>
      <c r="D64" s="48" t="s">
        <v>482</v>
      </c>
      <c r="E64" s="49">
        <v>0</v>
      </c>
      <c r="F64" s="56"/>
      <c r="G64" s="56"/>
      <c r="H64" s="76">
        <f>SUM(H65:H67)</f>
        <v>0</v>
      </c>
    </row>
    <row r="65" spans="2:8" s="74" customFormat="1" ht="38.25" x14ac:dyDescent="0.25">
      <c r="B65" s="58" t="s">
        <v>69</v>
      </c>
      <c r="C65" s="59" t="s">
        <v>635</v>
      </c>
      <c r="D65" s="48" t="s">
        <v>47</v>
      </c>
      <c r="E65" s="49">
        <v>13</v>
      </c>
      <c r="F65" s="56"/>
      <c r="G65" s="56"/>
      <c r="H65" s="56">
        <f>+ROUND(E65*F65,2)</f>
        <v>0</v>
      </c>
    </row>
    <row r="66" spans="2:8" s="74" customFormat="1" ht="38.25" x14ac:dyDescent="0.25">
      <c r="B66" s="58" t="s">
        <v>70</v>
      </c>
      <c r="C66" s="59" t="s">
        <v>485</v>
      </c>
      <c r="D66" s="48" t="s">
        <v>47</v>
      </c>
      <c r="E66" s="49">
        <v>25</v>
      </c>
      <c r="F66" s="56"/>
      <c r="G66" s="56"/>
      <c r="H66" s="56">
        <f>+ROUND(E66*F66,2)</f>
        <v>0</v>
      </c>
    </row>
    <row r="67" spans="2:8" s="74" customFormat="1" ht="51" x14ac:dyDescent="0.25">
      <c r="B67" s="58" t="s">
        <v>71</v>
      </c>
      <c r="C67" s="59" t="s">
        <v>636</v>
      </c>
      <c r="D67" s="48" t="s">
        <v>60</v>
      </c>
      <c r="E67" s="49">
        <v>2</v>
      </c>
      <c r="F67" s="56"/>
      <c r="G67" s="56"/>
      <c r="H67" s="56">
        <f>+ROUND(E67*F67,2)</f>
        <v>0</v>
      </c>
    </row>
    <row r="68" spans="2:8" s="74" customFormat="1" x14ac:dyDescent="0.25">
      <c r="B68" s="70" t="s">
        <v>668</v>
      </c>
      <c r="C68" s="68" t="s">
        <v>559</v>
      </c>
      <c r="D68" s="48" t="s">
        <v>482</v>
      </c>
      <c r="E68" s="49">
        <v>0</v>
      </c>
      <c r="F68" s="56"/>
      <c r="G68" s="56"/>
      <c r="H68" s="76">
        <f>SUM(H69:H77)</f>
        <v>0</v>
      </c>
    </row>
    <row r="69" spans="2:8" s="74" customFormat="1" ht="114.75" x14ac:dyDescent="0.25">
      <c r="B69" s="58" t="s">
        <v>72</v>
      </c>
      <c r="C69" s="59" t="s">
        <v>637</v>
      </c>
      <c r="D69" s="48" t="s">
        <v>60</v>
      </c>
      <c r="E69" s="49">
        <v>13</v>
      </c>
      <c r="F69" s="56"/>
      <c r="G69" s="56"/>
      <c r="H69" s="56">
        <f t="shared" ref="H69:H77" si="3">+ROUND(E69*F69,2)</f>
        <v>0</v>
      </c>
    </row>
    <row r="70" spans="2:8" s="74" customFormat="1" ht="38.25" x14ac:dyDescent="0.25">
      <c r="B70" s="58" t="s">
        <v>73</v>
      </c>
      <c r="C70" s="59" t="s">
        <v>562</v>
      </c>
      <c r="D70" s="48" t="s">
        <v>34</v>
      </c>
      <c r="E70" s="49">
        <v>20</v>
      </c>
      <c r="F70" s="56"/>
      <c r="G70" s="56"/>
      <c r="H70" s="56">
        <f t="shared" si="3"/>
        <v>0</v>
      </c>
    </row>
    <row r="71" spans="2:8" s="74" customFormat="1" ht="25.5" x14ac:dyDescent="0.25">
      <c r="B71" s="58" t="s">
        <v>115</v>
      </c>
      <c r="C71" s="59" t="s">
        <v>563</v>
      </c>
      <c r="D71" s="48" t="s">
        <v>34</v>
      </c>
      <c r="E71" s="49">
        <v>60</v>
      </c>
      <c r="F71" s="56"/>
      <c r="G71" s="56"/>
      <c r="H71" s="56">
        <f t="shared" si="3"/>
        <v>0</v>
      </c>
    </row>
    <row r="72" spans="2:8" s="74" customFormat="1" ht="51" x14ac:dyDescent="0.25">
      <c r="B72" s="58" t="s">
        <v>116</v>
      </c>
      <c r="C72" s="59" t="s">
        <v>638</v>
      </c>
      <c r="D72" s="48" t="s">
        <v>47</v>
      </c>
      <c r="E72" s="49">
        <v>20</v>
      </c>
      <c r="F72" s="56"/>
      <c r="G72" s="56"/>
      <c r="H72" s="56">
        <f t="shared" si="3"/>
        <v>0</v>
      </c>
    </row>
    <row r="73" spans="2:8" s="74" customFormat="1" ht="51" x14ac:dyDescent="0.25">
      <c r="B73" s="58" t="s">
        <v>117</v>
      </c>
      <c r="C73" s="59" t="s">
        <v>606</v>
      </c>
      <c r="D73" s="48" t="s">
        <v>47</v>
      </c>
      <c r="E73" s="49">
        <v>35</v>
      </c>
      <c r="F73" s="56"/>
      <c r="G73" s="56"/>
      <c r="H73" s="56">
        <f t="shared" si="3"/>
        <v>0</v>
      </c>
    </row>
    <row r="74" spans="2:8" s="74" customFormat="1" ht="38.25" x14ac:dyDescent="0.25">
      <c r="B74" s="58" t="s">
        <v>118</v>
      </c>
      <c r="C74" s="59" t="s">
        <v>568</v>
      </c>
      <c r="D74" s="48" t="s">
        <v>47</v>
      </c>
      <c r="E74" s="49">
        <v>25</v>
      </c>
      <c r="F74" s="56"/>
      <c r="G74" s="56"/>
      <c r="H74" s="56">
        <f t="shared" si="3"/>
        <v>0</v>
      </c>
    </row>
    <row r="75" spans="2:8" s="74" customFormat="1" ht="38.25" x14ac:dyDescent="0.25">
      <c r="B75" s="58" t="s">
        <v>119</v>
      </c>
      <c r="C75" s="59" t="s">
        <v>639</v>
      </c>
      <c r="D75" s="48" t="s">
        <v>47</v>
      </c>
      <c r="E75" s="49">
        <v>2</v>
      </c>
      <c r="F75" s="56"/>
      <c r="G75" s="56"/>
      <c r="H75" s="56">
        <f t="shared" si="3"/>
        <v>0</v>
      </c>
    </row>
    <row r="76" spans="2:8" s="74" customFormat="1" ht="51" x14ac:dyDescent="0.25">
      <c r="B76" s="58" t="s">
        <v>181</v>
      </c>
      <c r="C76" s="59" t="s">
        <v>640</v>
      </c>
      <c r="D76" s="48" t="s">
        <v>47</v>
      </c>
      <c r="E76" s="49">
        <v>3</v>
      </c>
      <c r="F76" s="56"/>
      <c r="G76" s="56"/>
      <c r="H76" s="56">
        <f t="shared" si="3"/>
        <v>0</v>
      </c>
    </row>
    <row r="77" spans="2:8" s="74" customFormat="1" ht="38.25" x14ac:dyDescent="0.25">
      <c r="B77" s="58" t="s">
        <v>120</v>
      </c>
      <c r="C77" s="59" t="s">
        <v>641</v>
      </c>
      <c r="D77" s="48" t="s">
        <v>47</v>
      </c>
      <c r="E77" s="49">
        <v>1</v>
      </c>
      <c r="F77" s="56"/>
      <c r="G77" s="56"/>
      <c r="H77" s="56">
        <f t="shared" si="3"/>
        <v>0</v>
      </c>
    </row>
    <row r="78" spans="2:8" s="74" customFormat="1" x14ac:dyDescent="0.25">
      <c r="B78" s="70" t="s">
        <v>669</v>
      </c>
      <c r="C78" s="68" t="s">
        <v>642</v>
      </c>
      <c r="D78" s="48" t="s">
        <v>482</v>
      </c>
      <c r="E78" s="49">
        <v>0</v>
      </c>
      <c r="F78" s="56"/>
      <c r="G78" s="56"/>
      <c r="H78" s="76">
        <f>SUM(H79:H80)</f>
        <v>0</v>
      </c>
    </row>
    <row r="79" spans="2:8" s="74" customFormat="1" ht="89.25" x14ac:dyDescent="0.25">
      <c r="B79" s="58" t="s">
        <v>121</v>
      </c>
      <c r="C79" s="59" t="s">
        <v>643</v>
      </c>
      <c r="D79" s="48" t="s">
        <v>39</v>
      </c>
      <c r="E79" s="49">
        <v>5.5</v>
      </c>
      <c r="F79" s="56"/>
      <c r="G79" s="56"/>
      <c r="H79" s="56">
        <f>+ROUND(E79*F79,2)</f>
        <v>0</v>
      </c>
    </row>
    <row r="80" spans="2:8" s="74" customFormat="1" ht="63.75" x14ac:dyDescent="0.25">
      <c r="B80" s="58" t="s">
        <v>182</v>
      </c>
      <c r="C80" s="59" t="s">
        <v>644</v>
      </c>
      <c r="D80" s="48" t="s">
        <v>39</v>
      </c>
      <c r="E80" s="49">
        <v>50</v>
      </c>
      <c r="F80" s="56"/>
      <c r="G80" s="56"/>
      <c r="H80" s="56">
        <f>+ROUND(E80*F80,2)</f>
        <v>0</v>
      </c>
    </row>
    <row r="81" spans="2:8" s="74" customFormat="1" x14ac:dyDescent="0.25">
      <c r="B81" s="70" t="s">
        <v>670</v>
      </c>
      <c r="C81" s="68" t="s">
        <v>171</v>
      </c>
      <c r="D81" s="48" t="s">
        <v>482</v>
      </c>
      <c r="E81" s="49">
        <v>0</v>
      </c>
      <c r="F81" s="56"/>
      <c r="G81" s="56"/>
      <c r="H81" s="76">
        <f>SUM(H82:H99)</f>
        <v>0</v>
      </c>
    </row>
    <row r="82" spans="2:8" s="74" customFormat="1" ht="76.5" x14ac:dyDescent="0.25">
      <c r="B82" s="58" t="s">
        <v>86</v>
      </c>
      <c r="C82" s="59" t="s">
        <v>645</v>
      </c>
      <c r="D82" s="48" t="s">
        <v>47</v>
      </c>
      <c r="E82" s="49">
        <v>4</v>
      </c>
      <c r="F82" s="56"/>
      <c r="G82" s="56"/>
      <c r="H82" s="56">
        <f t="shared" ref="H82:H99" si="4">+ROUND(E82*F82,2)</f>
        <v>0</v>
      </c>
    </row>
    <row r="83" spans="2:8" s="74" customFormat="1" ht="63.75" x14ac:dyDescent="0.25">
      <c r="B83" s="58" t="s">
        <v>183</v>
      </c>
      <c r="C83" s="59" t="s">
        <v>529</v>
      </c>
      <c r="D83" s="48" t="s">
        <v>47</v>
      </c>
      <c r="E83" s="49">
        <v>9</v>
      </c>
      <c r="F83" s="56"/>
      <c r="G83" s="56"/>
      <c r="H83" s="56">
        <f t="shared" si="4"/>
        <v>0</v>
      </c>
    </row>
    <row r="84" spans="2:8" s="74" customFormat="1" ht="25.5" x14ac:dyDescent="0.25">
      <c r="B84" s="58" t="s">
        <v>94</v>
      </c>
      <c r="C84" s="59" t="s">
        <v>530</v>
      </c>
      <c r="D84" s="48" t="s">
        <v>47</v>
      </c>
      <c r="E84" s="49">
        <v>4</v>
      </c>
      <c r="F84" s="56"/>
      <c r="G84" s="56"/>
      <c r="H84" s="56">
        <f t="shared" si="4"/>
        <v>0</v>
      </c>
    </row>
    <row r="85" spans="2:8" s="74" customFormat="1" ht="25.5" x14ac:dyDescent="0.25">
      <c r="B85" s="58" t="s">
        <v>95</v>
      </c>
      <c r="C85" s="59" t="s">
        <v>531</v>
      </c>
      <c r="D85" s="48" t="s">
        <v>47</v>
      </c>
      <c r="E85" s="49">
        <v>11</v>
      </c>
      <c r="F85" s="56"/>
      <c r="G85" s="56"/>
      <c r="H85" s="56">
        <f t="shared" si="4"/>
        <v>0</v>
      </c>
    </row>
    <row r="86" spans="2:8" s="74" customFormat="1" ht="25.5" x14ac:dyDescent="0.25">
      <c r="B86" s="58" t="s">
        <v>184</v>
      </c>
      <c r="C86" s="59" t="s">
        <v>532</v>
      </c>
      <c r="D86" s="48" t="s">
        <v>47</v>
      </c>
      <c r="E86" s="49">
        <v>11</v>
      </c>
      <c r="F86" s="56"/>
      <c r="G86" s="56"/>
      <c r="H86" s="56">
        <f t="shared" si="4"/>
        <v>0</v>
      </c>
    </row>
    <row r="87" spans="2:8" s="74" customFormat="1" ht="38.25" x14ac:dyDescent="0.25">
      <c r="B87" s="58" t="s">
        <v>185</v>
      </c>
      <c r="C87" s="59" t="s">
        <v>533</v>
      </c>
      <c r="D87" s="48" t="s">
        <v>47</v>
      </c>
      <c r="E87" s="49">
        <v>1</v>
      </c>
      <c r="F87" s="56"/>
      <c r="G87" s="56"/>
      <c r="H87" s="56">
        <f t="shared" si="4"/>
        <v>0</v>
      </c>
    </row>
    <row r="88" spans="2:8" s="74" customFormat="1" ht="51" x14ac:dyDescent="0.25">
      <c r="B88" s="58" t="s">
        <v>96</v>
      </c>
      <c r="C88" s="59" t="s">
        <v>172</v>
      </c>
      <c r="D88" s="48" t="s">
        <v>47</v>
      </c>
      <c r="E88" s="49">
        <v>9</v>
      </c>
      <c r="F88" s="56"/>
      <c r="G88" s="56"/>
      <c r="H88" s="56">
        <f t="shared" si="4"/>
        <v>0</v>
      </c>
    </row>
    <row r="89" spans="2:8" s="74" customFormat="1" ht="51" x14ac:dyDescent="0.25">
      <c r="B89" s="58" t="s">
        <v>97</v>
      </c>
      <c r="C89" s="59" t="s">
        <v>103</v>
      </c>
      <c r="D89" s="48" t="s">
        <v>47</v>
      </c>
      <c r="E89" s="49">
        <v>2</v>
      </c>
      <c r="F89" s="56"/>
      <c r="G89" s="56"/>
      <c r="H89" s="56">
        <f t="shared" si="4"/>
        <v>0</v>
      </c>
    </row>
    <row r="90" spans="2:8" s="74" customFormat="1" ht="38.25" x14ac:dyDescent="0.25">
      <c r="B90" s="58" t="s">
        <v>98</v>
      </c>
      <c r="C90" s="59" t="s">
        <v>534</v>
      </c>
      <c r="D90" s="48" t="s">
        <v>47</v>
      </c>
      <c r="E90" s="49">
        <v>4</v>
      </c>
      <c r="F90" s="56"/>
      <c r="G90" s="56"/>
      <c r="H90" s="56">
        <f t="shared" si="4"/>
        <v>0</v>
      </c>
    </row>
    <row r="91" spans="2:8" s="74" customFormat="1" ht="38.25" x14ac:dyDescent="0.25">
      <c r="B91" s="58" t="s">
        <v>99</v>
      </c>
      <c r="C91" s="59" t="s">
        <v>535</v>
      </c>
      <c r="D91" s="48" t="s">
        <v>47</v>
      </c>
      <c r="E91" s="49">
        <v>18</v>
      </c>
      <c r="F91" s="56"/>
      <c r="G91" s="56"/>
      <c r="H91" s="56">
        <f t="shared" si="4"/>
        <v>0</v>
      </c>
    </row>
    <row r="92" spans="2:8" s="74" customFormat="1" ht="38.25" x14ac:dyDescent="0.25">
      <c r="B92" s="58" t="s">
        <v>100</v>
      </c>
      <c r="C92" s="59" t="s">
        <v>646</v>
      </c>
      <c r="D92" s="48" t="s">
        <v>47</v>
      </c>
      <c r="E92" s="49">
        <v>2</v>
      </c>
      <c r="F92" s="56"/>
      <c r="G92" s="56"/>
      <c r="H92" s="56">
        <f t="shared" si="4"/>
        <v>0</v>
      </c>
    </row>
    <row r="93" spans="2:8" s="74" customFormat="1" ht="25.5" x14ac:dyDescent="0.25">
      <c r="B93" s="58" t="s">
        <v>102</v>
      </c>
      <c r="C93" s="59" t="s">
        <v>537</v>
      </c>
      <c r="D93" s="48" t="s">
        <v>47</v>
      </c>
      <c r="E93" s="49">
        <v>2</v>
      </c>
      <c r="F93" s="56"/>
      <c r="G93" s="56"/>
      <c r="H93" s="56">
        <f t="shared" si="4"/>
        <v>0</v>
      </c>
    </row>
    <row r="94" spans="2:8" s="74" customFormat="1" ht="25.5" x14ac:dyDescent="0.25">
      <c r="B94" s="58" t="s">
        <v>186</v>
      </c>
      <c r="C94" s="59" t="s">
        <v>604</v>
      </c>
      <c r="D94" s="48" t="s">
        <v>47</v>
      </c>
      <c r="E94" s="49">
        <v>2</v>
      </c>
      <c r="F94" s="56"/>
      <c r="G94" s="56"/>
      <c r="H94" s="56">
        <f t="shared" si="4"/>
        <v>0</v>
      </c>
    </row>
    <row r="95" spans="2:8" s="74" customFormat="1" ht="38.25" x14ac:dyDescent="0.25">
      <c r="B95" s="58" t="s">
        <v>104</v>
      </c>
      <c r="C95" s="59" t="s">
        <v>647</v>
      </c>
      <c r="D95" s="48" t="s">
        <v>47</v>
      </c>
      <c r="E95" s="49">
        <v>2</v>
      </c>
      <c r="F95" s="56"/>
      <c r="G95" s="56"/>
      <c r="H95" s="56">
        <f t="shared" si="4"/>
        <v>0</v>
      </c>
    </row>
    <row r="96" spans="2:8" s="74" customFormat="1" ht="51" x14ac:dyDescent="0.25">
      <c r="B96" s="58" t="s">
        <v>105</v>
      </c>
      <c r="C96" s="59" t="s">
        <v>648</v>
      </c>
      <c r="D96" s="48" t="s">
        <v>39</v>
      </c>
      <c r="E96" s="49">
        <v>4</v>
      </c>
      <c r="F96" s="56"/>
      <c r="G96" s="56"/>
      <c r="H96" s="56">
        <f t="shared" si="4"/>
        <v>0</v>
      </c>
    </row>
    <row r="97" spans="2:8" s="74" customFormat="1" ht="63.75" x14ac:dyDescent="0.25">
      <c r="B97" s="58" t="s">
        <v>106</v>
      </c>
      <c r="C97" s="59" t="s">
        <v>605</v>
      </c>
      <c r="D97" s="48" t="s">
        <v>39</v>
      </c>
      <c r="E97" s="49">
        <v>3</v>
      </c>
      <c r="F97" s="56"/>
      <c r="G97" s="56"/>
      <c r="H97" s="56">
        <f t="shared" si="4"/>
        <v>0</v>
      </c>
    </row>
    <row r="98" spans="2:8" s="74" customFormat="1" ht="38.25" x14ac:dyDescent="0.25">
      <c r="B98" s="58" t="s">
        <v>107</v>
      </c>
      <c r="C98" s="59" t="s">
        <v>649</v>
      </c>
      <c r="D98" s="48" t="s">
        <v>47</v>
      </c>
      <c r="E98" s="49">
        <v>1</v>
      </c>
      <c r="F98" s="56"/>
      <c r="G98" s="56"/>
      <c r="H98" s="56">
        <f t="shared" si="4"/>
        <v>0</v>
      </c>
    </row>
    <row r="99" spans="2:8" s="74" customFormat="1" ht="25.5" x14ac:dyDescent="0.25">
      <c r="B99" s="58" t="s">
        <v>108</v>
      </c>
      <c r="C99" s="59" t="s">
        <v>650</v>
      </c>
      <c r="D99" s="48" t="s">
        <v>47</v>
      </c>
      <c r="E99" s="49">
        <v>1</v>
      </c>
      <c r="F99" s="56"/>
      <c r="G99" s="56"/>
      <c r="H99" s="56">
        <f t="shared" si="4"/>
        <v>0</v>
      </c>
    </row>
    <row r="100" spans="2:8" s="74" customFormat="1" x14ac:dyDescent="0.25">
      <c r="B100" s="71" t="s">
        <v>114</v>
      </c>
      <c r="C100" s="52" t="s">
        <v>123</v>
      </c>
      <c r="D100" s="48" t="s">
        <v>482</v>
      </c>
      <c r="E100" s="49">
        <v>0</v>
      </c>
      <c r="F100" s="56"/>
      <c r="G100" s="72"/>
      <c r="H100" s="72">
        <f>+H101+H103+H119</f>
        <v>0</v>
      </c>
    </row>
    <row r="101" spans="2:8" s="74" customFormat="1" x14ac:dyDescent="0.25">
      <c r="B101" s="70" t="s">
        <v>671</v>
      </c>
      <c r="C101" s="68" t="s">
        <v>627</v>
      </c>
      <c r="D101" s="48" t="s">
        <v>482</v>
      </c>
      <c r="E101" s="49">
        <v>0</v>
      </c>
      <c r="F101" s="56"/>
      <c r="G101" s="56"/>
      <c r="H101" s="76">
        <f>SUM(H102:H102)</f>
        <v>0</v>
      </c>
    </row>
    <row r="102" spans="2:8" s="74" customFormat="1" ht="51" x14ac:dyDescent="0.25">
      <c r="B102" s="58" t="s">
        <v>109</v>
      </c>
      <c r="C102" s="59" t="s">
        <v>131</v>
      </c>
      <c r="D102" s="48" t="s">
        <v>39</v>
      </c>
      <c r="E102" s="49">
        <v>230</v>
      </c>
      <c r="F102" s="56"/>
      <c r="G102" s="73"/>
      <c r="H102" s="56">
        <f>+ROUND(E102*F102,2)</f>
        <v>0</v>
      </c>
    </row>
    <row r="103" spans="2:8" s="74" customFormat="1" x14ac:dyDescent="0.25">
      <c r="B103" s="70" t="s">
        <v>672</v>
      </c>
      <c r="C103" s="68" t="s">
        <v>651</v>
      </c>
      <c r="D103" s="48" t="s">
        <v>482</v>
      </c>
      <c r="E103" s="49">
        <v>0</v>
      </c>
      <c r="F103" s="56"/>
      <c r="G103" s="73"/>
      <c r="H103" s="76">
        <f>SUM(H104:H118)</f>
        <v>0</v>
      </c>
    </row>
    <row r="104" spans="2:8" s="74" customFormat="1" ht="76.5" x14ac:dyDescent="0.25">
      <c r="B104" s="58" t="s">
        <v>110</v>
      </c>
      <c r="C104" s="59" t="s">
        <v>652</v>
      </c>
      <c r="D104" s="48" t="s">
        <v>39</v>
      </c>
      <c r="E104" s="49">
        <v>7.5</v>
      </c>
      <c r="F104" s="56"/>
      <c r="G104" s="73"/>
      <c r="H104" s="56">
        <f t="shared" ref="H104:H118" si="5">+ROUND(E104*F104,2)</f>
        <v>0</v>
      </c>
    </row>
    <row r="105" spans="2:8" s="74" customFormat="1" ht="63.75" x14ac:dyDescent="0.25">
      <c r="B105" s="58" t="s">
        <v>140</v>
      </c>
      <c r="C105" s="59" t="s">
        <v>653</v>
      </c>
      <c r="D105" s="48" t="s">
        <v>34</v>
      </c>
      <c r="E105" s="49">
        <v>2.5</v>
      </c>
      <c r="F105" s="56"/>
      <c r="G105" s="73"/>
      <c r="H105" s="56">
        <f t="shared" si="5"/>
        <v>0</v>
      </c>
    </row>
    <row r="106" spans="2:8" s="74" customFormat="1" ht="25.5" x14ac:dyDescent="0.25">
      <c r="B106" s="58" t="s">
        <v>130</v>
      </c>
      <c r="C106" s="59" t="s">
        <v>654</v>
      </c>
      <c r="D106" s="48" t="s">
        <v>39</v>
      </c>
      <c r="E106" s="49">
        <v>15</v>
      </c>
      <c r="F106" s="56"/>
      <c r="G106" s="73"/>
      <c r="H106" s="56">
        <f t="shared" si="5"/>
        <v>0</v>
      </c>
    </row>
    <row r="107" spans="2:8" s="74" customFormat="1" ht="25.5" x14ac:dyDescent="0.25">
      <c r="B107" s="58" t="s">
        <v>132</v>
      </c>
      <c r="C107" s="59" t="s">
        <v>174</v>
      </c>
      <c r="D107" s="48" t="s">
        <v>39</v>
      </c>
      <c r="E107" s="49">
        <v>2.52</v>
      </c>
      <c r="F107" s="56"/>
      <c r="G107" s="2"/>
      <c r="H107" s="56">
        <f t="shared" si="5"/>
        <v>0</v>
      </c>
    </row>
    <row r="108" spans="2:8" s="74" customFormat="1" ht="25.5" x14ac:dyDescent="0.25">
      <c r="B108" s="58" t="s">
        <v>133</v>
      </c>
      <c r="C108" s="59" t="s">
        <v>655</v>
      </c>
      <c r="D108" s="48" t="s">
        <v>39</v>
      </c>
      <c r="E108" s="49">
        <v>685</v>
      </c>
      <c r="F108" s="56"/>
      <c r="G108" s="56"/>
      <c r="H108" s="56">
        <f t="shared" si="5"/>
        <v>0</v>
      </c>
    </row>
    <row r="109" spans="2:8" s="74" customFormat="1" ht="38.25" x14ac:dyDescent="0.25">
      <c r="B109" s="58" t="s">
        <v>187</v>
      </c>
      <c r="C109" s="59" t="s">
        <v>175</v>
      </c>
      <c r="D109" s="48" t="s">
        <v>39</v>
      </c>
      <c r="E109" s="49">
        <v>6.5</v>
      </c>
      <c r="F109" s="56"/>
      <c r="G109" s="56"/>
      <c r="H109" s="56">
        <f t="shared" si="5"/>
        <v>0</v>
      </c>
    </row>
    <row r="110" spans="2:8" s="74" customFormat="1" ht="63.75" x14ac:dyDescent="0.25">
      <c r="B110" s="58" t="s">
        <v>188</v>
      </c>
      <c r="C110" s="59" t="s">
        <v>656</v>
      </c>
      <c r="D110" s="48" t="s">
        <v>47</v>
      </c>
      <c r="E110" s="49">
        <v>1</v>
      </c>
      <c r="F110" s="56"/>
      <c r="G110" s="56"/>
      <c r="H110" s="56">
        <f t="shared" si="5"/>
        <v>0</v>
      </c>
    </row>
    <row r="111" spans="2:8" s="74" customFormat="1" ht="25.5" x14ac:dyDescent="0.25">
      <c r="B111" s="58" t="s">
        <v>136</v>
      </c>
      <c r="C111" s="59" t="s">
        <v>176</v>
      </c>
      <c r="D111" s="48" t="s">
        <v>34</v>
      </c>
      <c r="E111" s="49">
        <v>25</v>
      </c>
      <c r="F111" s="56"/>
      <c r="G111" s="56"/>
      <c r="H111" s="56">
        <f t="shared" si="5"/>
        <v>0</v>
      </c>
    </row>
    <row r="112" spans="2:8" s="74" customFormat="1" ht="38.25" x14ac:dyDescent="0.25">
      <c r="B112" s="58" t="s">
        <v>137</v>
      </c>
      <c r="C112" s="59" t="s">
        <v>518</v>
      </c>
      <c r="D112" s="48" t="s">
        <v>34</v>
      </c>
      <c r="E112" s="49">
        <v>10</v>
      </c>
      <c r="F112" s="56"/>
      <c r="G112" s="56"/>
      <c r="H112" s="56">
        <f t="shared" si="5"/>
        <v>0</v>
      </c>
    </row>
    <row r="113" spans="2:8" s="74" customFormat="1" ht="25.5" x14ac:dyDescent="0.25">
      <c r="B113" s="58" t="s">
        <v>87</v>
      </c>
      <c r="C113" s="59" t="s">
        <v>177</v>
      </c>
      <c r="D113" s="48" t="s">
        <v>34</v>
      </c>
      <c r="E113" s="49">
        <v>13.5</v>
      </c>
      <c r="F113" s="56"/>
      <c r="G113" s="56"/>
      <c r="H113" s="56">
        <f t="shared" si="5"/>
        <v>0</v>
      </c>
    </row>
    <row r="114" spans="2:8" s="74" customFormat="1" ht="63.75" x14ac:dyDescent="0.25">
      <c r="B114" s="58" t="s">
        <v>124</v>
      </c>
      <c r="C114" s="59" t="s">
        <v>657</v>
      </c>
      <c r="D114" s="48" t="s">
        <v>39</v>
      </c>
      <c r="E114" s="49">
        <v>15</v>
      </c>
      <c r="F114" s="56"/>
      <c r="G114" s="56"/>
      <c r="H114" s="56">
        <f t="shared" si="5"/>
        <v>0</v>
      </c>
    </row>
    <row r="115" spans="2:8" s="74" customFormat="1" ht="51" x14ac:dyDescent="0.25">
      <c r="B115" s="58" t="s">
        <v>125</v>
      </c>
      <c r="C115" s="59" t="s">
        <v>178</v>
      </c>
      <c r="D115" s="48" t="s">
        <v>39</v>
      </c>
      <c r="E115" s="49">
        <v>7.5</v>
      </c>
      <c r="F115" s="56"/>
      <c r="G115" s="56"/>
      <c r="H115" s="56">
        <f t="shared" si="5"/>
        <v>0</v>
      </c>
    </row>
    <row r="116" spans="2:8" s="74" customFormat="1" ht="51" x14ac:dyDescent="0.25">
      <c r="B116" s="58" t="s">
        <v>127</v>
      </c>
      <c r="C116" s="59" t="s">
        <v>658</v>
      </c>
      <c r="D116" s="48" t="s">
        <v>39</v>
      </c>
      <c r="E116" s="49">
        <v>15</v>
      </c>
      <c r="F116" s="56"/>
      <c r="G116" s="56"/>
      <c r="H116" s="56">
        <f t="shared" si="5"/>
        <v>0</v>
      </c>
    </row>
    <row r="117" spans="2:8" s="74" customFormat="1" ht="51" x14ac:dyDescent="0.25">
      <c r="B117" s="58" t="s">
        <v>189</v>
      </c>
      <c r="C117" s="59" t="s">
        <v>659</v>
      </c>
      <c r="D117" s="48" t="s">
        <v>34</v>
      </c>
      <c r="E117" s="49">
        <v>24</v>
      </c>
      <c r="F117" s="56"/>
      <c r="G117" s="56"/>
      <c r="H117" s="56">
        <f t="shared" si="5"/>
        <v>0</v>
      </c>
    </row>
    <row r="118" spans="2:8" s="74" customFormat="1" ht="38.25" x14ac:dyDescent="0.25">
      <c r="B118" s="58" t="s">
        <v>190</v>
      </c>
      <c r="C118" s="59" t="s">
        <v>525</v>
      </c>
      <c r="D118" s="48" t="s">
        <v>34</v>
      </c>
      <c r="E118" s="49">
        <v>24</v>
      </c>
      <c r="F118" s="56"/>
      <c r="G118" s="56"/>
      <c r="H118" s="56">
        <f t="shared" si="5"/>
        <v>0</v>
      </c>
    </row>
    <row r="119" spans="2:8" s="74" customFormat="1" x14ac:dyDescent="0.25">
      <c r="B119" s="70" t="s">
        <v>673</v>
      </c>
      <c r="C119" s="68" t="s">
        <v>179</v>
      </c>
      <c r="D119" s="48" t="s">
        <v>482</v>
      </c>
      <c r="E119" s="49">
        <v>0</v>
      </c>
      <c r="F119" s="56"/>
      <c r="G119" s="56"/>
      <c r="H119" s="76">
        <f>SUM(H120:H121)</f>
        <v>0</v>
      </c>
    </row>
    <row r="120" spans="2:8" s="74" customFormat="1" ht="127.5" x14ac:dyDescent="0.25">
      <c r="B120" s="58" t="s">
        <v>191</v>
      </c>
      <c r="C120" s="59" t="s">
        <v>660</v>
      </c>
      <c r="D120" s="48" t="s">
        <v>39</v>
      </c>
      <c r="E120" s="49">
        <v>235</v>
      </c>
      <c r="F120" s="56"/>
      <c r="G120" s="73"/>
      <c r="H120" s="56">
        <f>+ROUND(E120*F120,2)</f>
        <v>0</v>
      </c>
    </row>
    <row r="121" spans="2:8" s="74" customFormat="1" ht="140.25" x14ac:dyDescent="0.25">
      <c r="B121" s="58" t="s">
        <v>192</v>
      </c>
      <c r="C121" s="59" t="s">
        <v>661</v>
      </c>
      <c r="D121" s="48" t="s">
        <v>39</v>
      </c>
      <c r="E121" s="49">
        <v>4.5</v>
      </c>
      <c r="F121" s="56"/>
      <c r="G121" s="73"/>
      <c r="H121" s="56">
        <f>+ROUND(E121*F121,2)</f>
        <v>0</v>
      </c>
    </row>
    <row r="122" spans="2:8" s="74" customFormat="1" x14ac:dyDescent="0.25">
      <c r="B122" s="71" t="s">
        <v>122</v>
      </c>
      <c r="C122" s="52" t="s">
        <v>126</v>
      </c>
      <c r="D122" s="53" t="s">
        <v>482</v>
      </c>
      <c r="E122" s="54">
        <v>0</v>
      </c>
      <c r="F122" s="56"/>
      <c r="G122" s="56"/>
      <c r="H122" s="72">
        <f>SUM(H123:H123)</f>
        <v>0</v>
      </c>
    </row>
    <row r="123" spans="2:8" s="74" customFormat="1" ht="25.5" x14ac:dyDescent="0.25">
      <c r="B123" s="58" t="s">
        <v>193</v>
      </c>
      <c r="C123" s="59" t="s">
        <v>577</v>
      </c>
      <c r="D123" s="48" t="s">
        <v>39</v>
      </c>
      <c r="E123" s="49">
        <v>235</v>
      </c>
      <c r="F123" s="56"/>
      <c r="G123" s="56"/>
      <c r="H123" s="56">
        <f>+ROUND(E123*F123,2)</f>
        <v>0</v>
      </c>
    </row>
    <row r="124" spans="2:8" s="74" customFormat="1" ht="25.5" x14ac:dyDescent="0.25">
      <c r="B124" s="47" t="s">
        <v>32</v>
      </c>
      <c r="C124" s="37" t="s">
        <v>676</v>
      </c>
      <c r="D124" s="48" t="s">
        <v>482</v>
      </c>
      <c r="E124" s="49">
        <v>0</v>
      </c>
      <c r="F124" s="56"/>
      <c r="G124" s="56"/>
      <c r="H124" s="50">
        <f>+H125+H140+H186+H206+H219+H223+H233+H236</f>
        <v>0</v>
      </c>
    </row>
    <row r="125" spans="2:8" s="74" customFormat="1" x14ac:dyDescent="0.25">
      <c r="B125" s="51" t="s">
        <v>128</v>
      </c>
      <c r="C125" s="52" t="s">
        <v>75</v>
      </c>
      <c r="D125" s="48" t="s">
        <v>482</v>
      </c>
      <c r="E125" s="49">
        <v>0</v>
      </c>
      <c r="F125" s="56"/>
      <c r="G125" s="56"/>
      <c r="H125" s="75">
        <f>SUM(H126:H139)</f>
        <v>0</v>
      </c>
    </row>
    <row r="126" spans="2:8" s="74" customFormat="1" ht="25.5" x14ac:dyDescent="0.25">
      <c r="B126" s="58" t="s">
        <v>194</v>
      </c>
      <c r="C126" s="59" t="s">
        <v>578</v>
      </c>
      <c r="D126" s="48" t="s">
        <v>39</v>
      </c>
      <c r="E126" s="49">
        <v>38.14</v>
      </c>
      <c r="F126" s="56"/>
      <c r="G126" s="56"/>
      <c r="H126" s="56">
        <f t="shared" ref="H126:H139" si="6">+ROUND(E126*F126,2)</f>
        <v>0</v>
      </c>
    </row>
    <row r="127" spans="2:8" s="74" customFormat="1" ht="38.25" x14ac:dyDescent="0.25">
      <c r="B127" s="58" t="s">
        <v>195</v>
      </c>
      <c r="C127" s="59" t="s">
        <v>579</v>
      </c>
      <c r="D127" s="48" t="s">
        <v>39</v>
      </c>
      <c r="E127" s="49">
        <v>44</v>
      </c>
      <c r="F127" s="56"/>
      <c r="G127" s="56"/>
      <c r="H127" s="56">
        <f t="shared" si="6"/>
        <v>0</v>
      </c>
    </row>
    <row r="128" spans="2:8" s="74" customFormat="1" ht="25.5" x14ac:dyDescent="0.25">
      <c r="B128" s="58" t="s">
        <v>196</v>
      </c>
      <c r="C128" s="59" t="s">
        <v>78</v>
      </c>
      <c r="D128" s="48" t="s">
        <v>34</v>
      </c>
      <c r="E128" s="49">
        <v>36.86</v>
      </c>
      <c r="F128" s="56"/>
      <c r="G128" s="56"/>
      <c r="H128" s="56">
        <f t="shared" si="6"/>
        <v>0</v>
      </c>
    </row>
    <row r="129" spans="2:8" s="74" customFormat="1" ht="38.25" x14ac:dyDescent="0.25">
      <c r="B129" s="58" t="s">
        <v>197</v>
      </c>
      <c r="C129" s="59" t="s">
        <v>79</v>
      </c>
      <c r="D129" s="48" t="s">
        <v>40</v>
      </c>
      <c r="E129" s="49">
        <v>0.8</v>
      </c>
      <c r="F129" s="56"/>
      <c r="G129" s="56"/>
      <c r="H129" s="56">
        <f t="shared" si="6"/>
        <v>0</v>
      </c>
    </row>
    <row r="130" spans="2:8" s="74" customFormat="1" ht="38.25" x14ac:dyDescent="0.25">
      <c r="B130" s="58" t="s">
        <v>198</v>
      </c>
      <c r="C130" s="59" t="s">
        <v>129</v>
      </c>
      <c r="D130" s="48" t="s">
        <v>40</v>
      </c>
      <c r="E130" s="49">
        <v>9.14</v>
      </c>
      <c r="F130" s="56"/>
      <c r="G130" s="56"/>
      <c r="H130" s="56">
        <f t="shared" si="6"/>
        <v>0</v>
      </c>
    </row>
    <row r="131" spans="2:8" s="74" customFormat="1" ht="38.25" x14ac:dyDescent="0.25">
      <c r="B131" s="58" t="s">
        <v>199</v>
      </c>
      <c r="C131" s="21" t="s">
        <v>580</v>
      </c>
      <c r="D131" s="48" t="s">
        <v>39</v>
      </c>
      <c r="E131" s="49">
        <v>57.85</v>
      </c>
      <c r="F131" s="56"/>
      <c r="G131" s="56"/>
      <c r="H131" s="56">
        <f t="shared" si="6"/>
        <v>0</v>
      </c>
    </row>
    <row r="132" spans="2:8" s="74" customFormat="1" ht="38.25" x14ac:dyDescent="0.25">
      <c r="B132" s="58" t="s">
        <v>200</v>
      </c>
      <c r="C132" s="59" t="s">
        <v>80</v>
      </c>
      <c r="D132" s="48" t="s">
        <v>40</v>
      </c>
      <c r="E132" s="49">
        <v>120</v>
      </c>
      <c r="F132" s="56"/>
      <c r="G132" s="56"/>
      <c r="H132" s="56">
        <f t="shared" si="6"/>
        <v>0</v>
      </c>
    </row>
    <row r="133" spans="2:8" s="74" customFormat="1" ht="38.25" x14ac:dyDescent="0.25">
      <c r="B133" s="58" t="s">
        <v>201</v>
      </c>
      <c r="C133" s="59" t="s">
        <v>483</v>
      </c>
      <c r="D133" s="48" t="s">
        <v>81</v>
      </c>
      <c r="E133" s="49">
        <v>960</v>
      </c>
      <c r="F133" s="56"/>
      <c r="G133" s="56"/>
      <c r="H133" s="56">
        <f t="shared" si="6"/>
        <v>0</v>
      </c>
    </row>
    <row r="134" spans="2:8" s="74" customFormat="1" ht="38.25" x14ac:dyDescent="0.25">
      <c r="B134" s="58" t="s">
        <v>202</v>
      </c>
      <c r="C134" s="59" t="s">
        <v>484</v>
      </c>
      <c r="D134" s="48" t="s">
        <v>47</v>
      </c>
      <c r="E134" s="49">
        <v>7</v>
      </c>
      <c r="F134" s="56"/>
      <c r="G134" s="56"/>
      <c r="H134" s="56">
        <f t="shared" si="6"/>
        <v>0</v>
      </c>
    </row>
    <row r="135" spans="2:8" s="74" customFormat="1" ht="38.25" x14ac:dyDescent="0.25">
      <c r="B135" s="58" t="s">
        <v>203</v>
      </c>
      <c r="C135" s="21" t="s">
        <v>485</v>
      </c>
      <c r="D135" s="48" t="s">
        <v>47</v>
      </c>
      <c r="E135" s="49">
        <v>40</v>
      </c>
      <c r="F135" s="56"/>
      <c r="G135" s="56"/>
      <c r="H135" s="56">
        <f t="shared" si="6"/>
        <v>0</v>
      </c>
    </row>
    <row r="136" spans="2:8" s="74" customFormat="1" ht="51" x14ac:dyDescent="0.25">
      <c r="B136" s="58" t="s">
        <v>204</v>
      </c>
      <c r="C136" s="21" t="s">
        <v>486</v>
      </c>
      <c r="D136" s="48" t="s">
        <v>60</v>
      </c>
      <c r="E136" s="49">
        <v>1</v>
      </c>
      <c r="F136" s="56"/>
      <c r="G136" s="56"/>
      <c r="H136" s="56">
        <f t="shared" si="6"/>
        <v>0</v>
      </c>
    </row>
    <row r="137" spans="2:8" s="74" customFormat="1" ht="51" x14ac:dyDescent="0.25">
      <c r="B137" s="58" t="s">
        <v>205</v>
      </c>
      <c r="C137" s="59" t="s">
        <v>131</v>
      </c>
      <c r="D137" s="48" t="s">
        <v>39</v>
      </c>
      <c r="E137" s="49">
        <v>489</v>
      </c>
      <c r="F137" s="56"/>
      <c r="G137" s="56"/>
      <c r="H137" s="56">
        <f t="shared" si="6"/>
        <v>0</v>
      </c>
    </row>
    <row r="138" spans="2:8" s="74" customFormat="1" ht="38.25" x14ac:dyDescent="0.25">
      <c r="B138" s="58" t="s">
        <v>206</v>
      </c>
      <c r="C138" s="21" t="s">
        <v>581</v>
      </c>
      <c r="D138" s="48" t="s">
        <v>39</v>
      </c>
      <c r="E138" s="49">
        <v>476.04</v>
      </c>
      <c r="F138" s="56"/>
      <c r="G138" s="56"/>
      <c r="H138" s="56">
        <f t="shared" si="6"/>
        <v>0</v>
      </c>
    </row>
    <row r="139" spans="2:8" s="74" customFormat="1" ht="51" x14ac:dyDescent="0.25">
      <c r="B139" s="58" t="s">
        <v>207</v>
      </c>
      <c r="C139" s="21" t="s">
        <v>582</v>
      </c>
      <c r="D139" s="48" t="s">
        <v>40</v>
      </c>
      <c r="E139" s="49">
        <v>33.32</v>
      </c>
      <c r="F139" s="56"/>
      <c r="G139" s="56"/>
      <c r="H139" s="56">
        <f t="shared" si="6"/>
        <v>0</v>
      </c>
    </row>
    <row r="140" spans="2:8" s="74" customFormat="1" x14ac:dyDescent="0.25">
      <c r="B140" s="51" t="s">
        <v>134</v>
      </c>
      <c r="C140" s="52" t="s">
        <v>83</v>
      </c>
      <c r="D140" s="48" t="s">
        <v>482</v>
      </c>
      <c r="E140" s="49">
        <v>0</v>
      </c>
      <c r="F140" s="56"/>
      <c r="G140" s="56"/>
      <c r="H140" s="75">
        <f>SUM(H141:H185)</f>
        <v>0</v>
      </c>
    </row>
    <row r="141" spans="2:8" s="74" customFormat="1" ht="25.5" x14ac:dyDescent="0.25">
      <c r="B141" s="58" t="s">
        <v>208</v>
      </c>
      <c r="C141" s="59" t="s">
        <v>489</v>
      </c>
      <c r="D141" s="48" t="s">
        <v>34</v>
      </c>
      <c r="E141" s="49">
        <v>46.27</v>
      </c>
      <c r="F141" s="56"/>
      <c r="G141" s="56"/>
      <c r="H141" s="56">
        <f t="shared" ref="H141:H185" si="7">+ROUND(E141*F141,2)</f>
        <v>0</v>
      </c>
    </row>
    <row r="142" spans="2:8" s="74" customFormat="1" ht="51" x14ac:dyDescent="0.25">
      <c r="B142" s="58" t="s">
        <v>209</v>
      </c>
      <c r="C142" s="59" t="s">
        <v>490</v>
      </c>
      <c r="D142" s="48" t="s">
        <v>47</v>
      </c>
      <c r="E142" s="49">
        <v>3</v>
      </c>
      <c r="F142" s="56"/>
      <c r="G142" s="56"/>
      <c r="H142" s="56">
        <f t="shared" si="7"/>
        <v>0</v>
      </c>
    </row>
    <row r="143" spans="2:8" s="74" customFormat="1" ht="102" x14ac:dyDescent="0.25">
      <c r="B143" s="58" t="s">
        <v>210</v>
      </c>
      <c r="C143" s="59" t="s">
        <v>495</v>
      </c>
      <c r="D143" s="48" t="s">
        <v>47</v>
      </c>
      <c r="E143" s="49">
        <v>2</v>
      </c>
      <c r="F143" s="56"/>
      <c r="G143" s="56"/>
      <c r="H143" s="56">
        <f t="shared" si="7"/>
        <v>0</v>
      </c>
    </row>
    <row r="144" spans="2:8" s="74" customFormat="1" ht="89.25" x14ac:dyDescent="0.25">
      <c r="B144" s="58" t="s">
        <v>211</v>
      </c>
      <c r="C144" s="59" t="s">
        <v>496</v>
      </c>
      <c r="D144" s="48" t="s">
        <v>39</v>
      </c>
      <c r="E144" s="49">
        <v>5</v>
      </c>
      <c r="F144" s="56"/>
      <c r="G144" s="56"/>
      <c r="H144" s="56">
        <f t="shared" si="7"/>
        <v>0</v>
      </c>
    </row>
    <row r="145" spans="2:8" s="74" customFormat="1" ht="51" x14ac:dyDescent="0.25">
      <c r="B145" s="58" t="s">
        <v>212</v>
      </c>
      <c r="C145" s="59" t="s">
        <v>497</v>
      </c>
      <c r="D145" s="48" t="s">
        <v>61</v>
      </c>
      <c r="E145" s="49">
        <v>300</v>
      </c>
      <c r="F145" s="56"/>
      <c r="G145" s="56"/>
      <c r="H145" s="56">
        <f t="shared" si="7"/>
        <v>0</v>
      </c>
    </row>
    <row r="146" spans="2:8" s="74" customFormat="1" ht="140.25" x14ac:dyDescent="0.25">
      <c r="B146" s="58" t="s">
        <v>213</v>
      </c>
      <c r="C146" s="59" t="s">
        <v>498</v>
      </c>
      <c r="D146" s="48" t="s">
        <v>39</v>
      </c>
      <c r="E146" s="49">
        <v>222.35</v>
      </c>
      <c r="F146" s="56"/>
      <c r="G146" s="56"/>
      <c r="H146" s="56">
        <f t="shared" si="7"/>
        <v>0</v>
      </c>
    </row>
    <row r="147" spans="2:8" s="74" customFormat="1" ht="38.25" x14ac:dyDescent="0.25">
      <c r="B147" s="58" t="s">
        <v>214</v>
      </c>
      <c r="C147" s="59" t="s">
        <v>499</v>
      </c>
      <c r="D147" s="48" t="s">
        <v>39</v>
      </c>
      <c r="E147" s="49">
        <v>8</v>
      </c>
      <c r="F147" s="56"/>
      <c r="G147" s="56"/>
      <c r="H147" s="56">
        <f t="shared" si="7"/>
        <v>0</v>
      </c>
    </row>
    <row r="148" spans="2:8" s="74" customFormat="1" ht="25.5" x14ac:dyDescent="0.25">
      <c r="B148" s="58" t="s">
        <v>215</v>
      </c>
      <c r="C148" s="59" t="s">
        <v>84</v>
      </c>
      <c r="D148" s="48" t="s">
        <v>47</v>
      </c>
      <c r="E148" s="49">
        <v>4</v>
      </c>
      <c r="F148" s="56"/>
      <c r="G148" s="56"/>
      <c r="H148" s="56">
        <f t="shared" si="7"/>
        <v>0</v>
      </c>
    </row>
    <row r="149" spans="2:8" s="74" customFormat="1" ht="38.25" x14ac:dyDescent="0.25">
      <c r="B149" s="58" t="s">
        <v>216</v>
      </c>
      <c r="C149" s="59" t="s">
        <v>500</v>
      </c>
      <c r="D149" s="48" t="s">
        <v>39</v>
      </c>
      <c r="E149" s="49">
        <v>2</v>
      </c>
      <c r="F149" s="56"/>
      <c r="G149" s="56"/>
      <c r="H149" s="56">
        <f t="shared" si="7"/>
        <v>0</v>
      </c>
    </row>
    <row r="150" spans="2:8" s="74" customFormat="1" ht="89.25" x14ac:dyDescent="0.25">
      <c r="B150" s="58" t="s">
        <v>217</v>
      </c>
      <c r="C150" s="21" t="s">
        <v>583</v>
      </c>
      <c r="D150" s="48" t="s">
        <v>47</v>
      </c>
      <c r="E150" s="49">
        <v>1</v>
      </c>
      <c r="F150" s="56"/>
      <c r="G150" s="56"/>
      <c r="H150" s="56">
        <f t="shared" si="7"/>
        <v>0</v>
      </c>
    </row>
    <row r="151" spans="2:8" s="74" customFormat="1" ht="89.25" x14ac:dyDescent="0.25">
      <c r="B151" s="58" t="s">
        <v>218</v>
      </c>
      <c r="C151" s="21" t="s">
        <v>584</v>
      </c>
      <c r="D151" s="48" t="s">
        <v>47</v>
      </c>
      <c r="E151" s="49">
        <v>1</v>
      </c>
      <c r="F151" s="56"/>
      <c r="G151" s="56"/>
      <c r="H151" s="56">
        <f t="shared" si="7"/>
        <v>0</v>
      </c>
    </row>
    <row r="152" spans="2:8" s="74" customFormat="1" ht="89.25" x14ac:dyDescent="0.25">
      <c r="B152" s="58" t="s">
        <v>219</v>
      </c>
      <c r="C152" s="21" t="s">
        <v>585</v>
      </c>
      <c r="D152" s="48" t="s">
        <v>47</v>
      </c>
      <c r="E152" s="49">
        <v>1</v>
      </c>
      <c r="F152" s="56"/>
      <c r="G152" s="56"/>
      <c r="H152" s="56">
        <f t="shared" si="7"/>
        <v>0</v>
      </c>
    </row>
    <row r="153" spans="2:8" s="74" customFormat="1" ht="63.75" x14ac:dyDescent="0.25">
      <c r="B153" s="58" t="s">
        <v>220</v>
      </c>
      <c r="C153" s="21" t="s">
        <v>586</v>
      </c>
      <c r="D153" s="48" t="s">
        <v>47</v>
      </c>
      <c r="E153" s="49">
        <v>1</v>
      </c>
      <c r="F153" s="56"/>
      <c r="G153" s="56"/>
      <c r="H153" s="56">
        <f t="shared" si="7"/>
        <v>0</v>
      </c>
    </row>
    <row r="154" spans="2:8" s="74" customFormat="1" ht="25.5" x14ac:dyDescent="0.25">
      <c r="B154" s="58" t="s">
        <v>221</v>
      </c>
      <c r="C154" s="21" t="s">
        <v>587</v>
      </c>
      <c r="D154" s="48" t="s">
        <v>47</v>
      </c>
      <c r="E154" s="49">
        <v>3</v>
      </c>
      <c r="F154" s="56"/>
      <c r="G154" s="56"/>
      <c r="H154" s="56">
        <f t="shared" si="7"/>
        <v>0</v>
      </c>
    </row>
    <row r="155" spans="2:8" s="74" customFormat="1" ht="25.5" x14ac:dyDescent="0.25">
      <c r="B155" s="58" t="s">
        <v>222</v>
      </c>
      <c r="C155" s="21" t="s">
        <v>588</v>
      </c>
      <c r="D155" s="48" t="s">
        <v>47</v>
      </c>
      <c r="E155" s="49">
        <v>2</v>
      </c>
      <c r="F155" s="56"/>
      <c r="G155" s="56"/>
      <c r="H155" s="56">
        <f t="shared" si="7"/>
        <v>0</v>
      </c>
    </row>
    <row r="156" spans="2:8" s="74" customFormat="1" ht="25.5" x14ac:dyDescent="0.25">
      <c r="B156" s="58" t="s">
        <v>223</v>
      </c>
      <c r="C156" s="21" t="s">
        <v>589</v>
      </c>
      <c r="D156" s="48" t="s">
        <v>39</v>
      </c>
      <c r="E156" s="49">
        <v>11.16</v>
      </c>
      <c r="F156" s="56"/>
      <c r="G156" s="56"/>
      <c r="H156" s="56">
        <f t="shared" si="7"/>
        <v>0</v>
      </c>
    </row>
    <row r="157" spans="2:8" s="74" customFormat="1" ht="76.5" x14ac:dyDescent="0.25">
      <c r="B157" s="58" t="s">
        <v>224</v>
      </c>
      <c r="C157" s="21" t="s">
        <v>590</v>
      </c>
      <c r="D157" s="48" t="s">
        <v>47</v>
      </c>
      <c r="E157" s="49">
        <v>2</v>
      </c>
      <c r="F157" s="56"/>
      <c r="G157" s="56"/>
      <c r="H157" s="56">
        <f t="shared" si="7"/>
        <v>0</v>
      </c>
    </row>
    <row r="158" spans="2:8" s="74" customFormat="1" ht="89.25" x14ac:dyDescent="0.25">
      <c r="B158" s="58" t="s">
        <v>225</v>
      </c>
      <c r="C158" s="21" t="s">
        <v>591</v>
      </c>
      <c r="D158" s="48" t="s">
        <v>39</v>
      </c>
      <c r="E158" s="49">
        <v>1.0900000000000001</v>
      </c>
      <c r="F158" s="56"/>
      <c r="G158" s="56"/>
      <c r="H158" s="56">
        <f t="shared" si="7"/>
        <v>0</v>
      </c>
    </row>
    <row r="159" spans="2:8" s="74" customFormat="1" ht="51" x14ac:dyDescent="0.25">
      <c r="B159" s="58" t="s">
        <v>226</v>
      </c>
      <c r="C159" s="59" t="s">
        <v>592</v>
      </c>
      <c r="D159" s="48" t="s">
        <v>40</v>
      </c>
      <c r="E159" s="49">
        <v>2</v>
      </c>
      <c r="F159" s="56"/>
      <c r="G159" s="56"/>
      <c r="H159" s="56">
        <f t="shared" si="7"/>
        <v>0</v>
      </c>
    </row>
    <row r="160" spans="2:8" s="74" customFormat="1" ht="76.5" x14ac:dyDescent="0.25">
      <c r="B160" s="58" t="s">
        <v>227</v>
      </c>
      <c r="C160" s="59" t="s">
        <v>593</v>
      </c>
      <c r="D160" s="48" t="s">
        <v>135</v>
      </c>
      <c r="E160" s="49">
        <v>2</v>
      </c>
      <c r="F160" s="56"/>
      <c r="G160" s="56"/>
      <c r="H160" s="56">
        <f t="shared" si="7"/>
        <v>0</v>
      </c>
    </row>
    <row r="161" spans="2:8" s="74" customFormat="1" ht="76.5" x14ac:dyDescent="0.25">
      <c r="B161" s="58" t="s">
        <v>228</v>
      </c>
      <c r="C161" s="59" t="s">
        <v>594</v>
      </c>
      <c r="D161" s="48" t="s">
        <v>39</v>
      </c>
      <c r="E161" s="49">
        <v>40</v>
      </c>
      <c r="F161" s="56"/>
      <c r="G161" s="56"/>
      <c r="H161" s="56">
        <f t="shared" si="7"/>
        <v>0</v>
      </c>
    </row>
    <row r="162" spans="2:8" s="74" customFormat="1" ht="63.75" x14ac:dyDescent="0.25">
      <c r="B162" s="58" t="s">
        <v>229</v>
      </c>
      <c r="C162" s="59" t="s">
        <v>508</v>
      </c>
      <c r="D162" s="48" t="s">
        <v>39</v>
      </c>
      <c r="E162" s="49">
        <v>3</v>
      </c>
      <c r="F162" s="56"/>
      <c r="G162" s="56"/>
      <c r="H162" s="56">
        <f t="shared" si="7"/>
        <v>0</v>
      </c>
    </row>
    <row r="163" spans="2:8" s="74" customFormat="1" ht="76.5" x14ac:dyDescent="0.25">
      <c r="B163" s="58" t="s">
        <v>230</v>
      </c>
      <c r="C163" s="59" t="s">
        <v>507</v>
      </c>
      <c r="D163" s="48" t="s">
        <v>34</v>
      </c>
      <c r="E163" s="49">
        <v>37</v>
      </c>
      <c r="F163" s="56"/>
      <c r="G163" s="56"/>
      <c r="H163" s="56">
        <f t="shared" si="7"/>
        <v>0</v>
      </c>
    </row>
    <row r="164" spans="2:8" s="74" customFormat="1" ht="51" x14ac:dyDescent="0.25">
      <c r="B164" s="58" t="s">
        <v>231</v>
      </c>
      <c r="C164" s="59" t="s">
        <v>502</v>
      </c>
      <c r="D164" s="48" t="s">
        <v>39</v>
      </c>
      <c r="E164" s="49">
        <v>2887.09</v>
      </c>
      <c r="F164" s="56"/>
      <c r="G164" s="56"/>
      <c r="H164" s="56">
        <f t="shared" si="7"/>
        <v>0</v>
      </c>
    </row>
    <row r="165" spans="2:8" s="74" customFormat="1" ht="38.25" x14ac:dyDescent="0.25">
      <c r="B165" s="58" t="s">
        <v>232</v>
      </c>
      <c r="C165" s="21" t="s">
        <v>85</v>
      </c>
      <c r="D165" s="48" t="s">
        <v>34</v>
      </c>
      <c r="E165" s="49">
        <v>54.28</v>
      </c>
      <c r="F165" s="56"/>
      <c r="G165" s="56"/>
      <c r="H165" s="56">
        <f t="shared" si="7"/>
        <v>0</v>
      </c>
    </row>
    <row r="166" spans="2:8" s="74" customFormat="1" ht="38.25" x14ac:dyDescent="0.25">
      <c r="B166" s="58" t="s">
        <v>233</v>
      </c>
      <c r="C166" s="21" t="s">
        <v>503</v>
      </c>
      <c r="D166" s="48" t="s">
        <v>47</v>
      </c>
      <c r="E166" s="49">
        <v>2</v>
      </c>
      <c r="F166" s="56"/>
      <c r="G166" s="56"/>
      <c r="H166" s="56">
        <f t="shared" si="7"/>
        <v>0</v>
      </c>
    </row>
    <row r="167" spans="2:8" s="74" customFormat="1" ht="51" x14ac:dyDescent="0.25">
      <c r="B167" s="58" t="s">
        <v>234</v>
      </c>
      <c r="C167" s="21" t="s">
        <v>504</v>
      </c>
      <c r="D167" s="48" t="s">
        <v>47</v>
      </c>
      <c r="E167" s="49">
        <v>1</v>
      </c>
      <c r="F167" s="56"/>
      <c r="G167" s="56"/>
      <c r="H167" s="56">
        <f t="shared" si="7"/>
        <v>0</v>
      </c>
    </row>
    <row r="168" spans="2:8" s="74" customFormat="1" ht="63.75" x14ac:dyDescent="0.25">
      <c r="B168" s="58" t="s">
        <v>235</v>
      </c>
      <c r="C168" s="59" t="s">
        <v>595</v>
      </c>
      <c r="D168" s="48" t="s">
        <v>39</v>
      </c>
      <c r="E168" s="49">
        <v>4.9400000000000004</v>
      </c>
      <c r="F168" s="56"/>
      <c r="G168" s="56"/>
      <c r="H168" s="56">
        <f t="shared" si="7"/>
        <v>0</v>
      </c>
    </row>
    <row r="169" spans="2:8" s="74" customFormat="1" ht="51" x14ac:dyDescent="0.25">
      <c r="B169" s="58" t="s">
        <v>236</v>
      </c>
      <c r="C169" s="59" t="s">
        <v>505</v>
      </c>
      <c r="D169" s="48" t="s">
        <v>34</v>
      </c>
      <c r="E169" s="49">
        <v>107.23</v>
      </c>
      <c r="F169" s="56"/>
      <c r="G169" s="56"/>
      <c r="H169" s="56">
        <f t="shared" si="7"/>
        <v>0</v>
      </c>
    </row>
    <row r="170" spans="2:8" s="74" customFormat="1" ht="76.5" x14ac:dyDescent="0.25">
      <c r="B170" s="58" t="s">
        <v>237</v>
      </c>
      <c r="C170" s="59" t="s">
        <v>596</v>
      </c>
      <c r="D170" s="48" t="s">
        <v>39</v>
      </c>
      <c r="E170" s="49">
        <v>476.04</v>
      </c>
      <c r="F170" s="56"/>
      <c r="G170" s="56"/>
      <c r="H170" s="56">
        <f t="shared" si="7"/>
        <v>0</v>
      </c>
    </row>
    <row r="171" spans="2:8" s="74" customFormat="1" ht="51" x14ac:dyDescent="0.25">
      <c r="B171" s="58" t="s">
        <v>238</v>
      </c>
      <c r="C171" s="59" t="s">
        <v>597</v>
      </c>
      <c r="D171" s="48" t="s">
        <v>39</v>
      </c>
      <c r="E171" s="49">
        <v>2</v>
      </c>
      <c r="F171" s="56"/>
      <c r="G171" s="56"/>
      <c r="H171" s="56">
        <f t="shared" si="7"/>
        <v>0</v>
      </c>
    </row>
    <row r="172" spans="2:8" s="74" customFormat="1" ht="63.75" x14ac:dyDescent="0.25">
      <c r="B172" s="58" t="s">
        <v>239</v>
      </c>
      <c r="C172" s="59" t="s">
        <v>514</v>
      </c>
      <c r="D172" s="48" t="s">
        <v>34</v>
      </c>
      <c r="E172" s="49">
        <v>224</v>
      </c>
      <c r="F172" s="56"/>
      <c r="G172" s="56"/>
      <c r="H172" s="56">
        <f t="shared" si="7"/>
        <v>0</v>
      </c>
    </row>
    <row r="173" spans="2:8" s="74" customFormat="1" ht="25.5" x14ac:dyDescent="0.25">
      <c r="B173" s="58" t="s">
        <v>240</v>
      </c>
      <c r="C173" s="59" t="s">
        <v>515</v>
      </c>
      <c r="D173" s="48" t="s">
        <v>39</v>
      </c>
      <c r="E173" s="49">
        <v>3.83</v>
      </c>
      <c r="F173" s="56"/>
      <c r="G173" s="56"/>
      <c r="H173" s="56">
        <f t="shared" si="7"/>
        <v>0</v>
      </c>
    </row>
    <row r="174" spans="2:8" s="74" customFormat="1" ht="38.25" x14ac:dyDescent="0.25">
      <c r="B174" s="58" t="s">
        <v>241</v>
      </c>
      <c r="C174" s="59" t="s">
        <v>88</v>
      </c>
      <c r="D174" s="48" t="s">
        <v>39</v>
      </c>
      <c r="E174" s="49">
        <v>0.84</v>
      </c>
      <c r="F174" s="56"/>
      <c r="G174" s="56"/>
      <c r="H174" s="56">
        <f t="shared" si="7"/>
        <v>0</v>
      </c>
    </row>
    <row r="175" spans="2:8" s="74" customFormat="1" ht="38.25" x14ac:dyDescent="0.25">
      <c r="B175" s="58" t="s">
        <v>242</v>
      </c>
      <c r="C175" s="59" t="s">
        <v>89</v>
      </c>
      <c r="D175" s="48" t="s">
        <v>39</v>
      </c>
      <c r="E175" s="49">
        <v>22.98</v>
      </c>
      <c r="F175" s="56"/>
      <c r="G175" s="56"/>
      <c r="H175" s="56">
        <f t="shared" si="7"/>
        <v>0</v>
      </c>
    </row>
    <row r="176" spans="2:8" s="74" customFormat="1" ht="38.25" x14ac:dyDescent="0.25">
      <c r="B176" s="58" t="s">
        <v>243</v>
      </c>
      <c r="C176" s="21" t="s">
        <v>598</v>
      </c>
      <c r="D176" s="48" t="s">
        <v>39</v>
      </c>
      <c r="E176" s="49">
        <v>8.64</v>
      </c>
      <c r="F176" s="56"/>
      <c r="G176" s="56"/>
      <c r="H176" s="56">
        <f t="shared" si="7"/>
        <v>0</v>
      </c>
    </row>
    <row r="177" spans="2:8" s="74" customFormat="1" ht="25.5" x14ac:dyDescent="0.25">
      <c r="B177" s="58" t="s">
        <v>244</v>
      </c>
      <c r="C177" s="21" t="s">
        <v>599</v>
      </c>
      <c r="D177" s="48" t="s">
        <v>39</v>
      </c>
      <c r="E177" s="49">
        <v>39.51</v>
      </c>
      <c r="F177" s="56"/>
      <c r="G177" s="56"/>
      <c r="H177" s="56">
        <f t="shared" si="7"/>
        <v>0</v>
      </c>
    </row>
    <row r="178" spans="2:8" s="74" customFormat="1" ht="38.25" x14ac:dyDescent="0.25">
      <c r="B178" s="58" t="s">
        <v>245</v>
      </c>
      <c r="C178" s="21" t="s">
        <v>600</v>
      </c>
      <c r="D178" s="48" t="s">
        <v>39</v>
      </c>
      <c r="E178" s="49">
        <v>30.87</v>
      </c>
      <c r="F178" s="56"/>
      <c r="G178" s="56"/>
      <c r="H178" s="56">
        <f t="shared" si="7"/>
        <v>0</v>
      </c>
    </row>
    <row r="179" spans="2:8" s="74" customFormat="1" ht="25.5" x14ac:dyDescent="0.25">
      <c r="B179" s="58" t="s">
        <v>246</v>
      </c>
      <c r="C179" s="59" t="s">
        <v>601</v>
      </c>
      <c r="D179" s="48" t="s">
        <v>39</v>
      </c>
      <c r="E179" s="49">
        <v>260</v>
      </c>
      <c r="F179" s="56"/>
      <c r="G179" s="56"/>
      <c r="H179" s="56">
        <f t="shared" si="7"/>
        <v>0</v>
      </c>
    </row>
    <row r="180" spans="2:8" s="74" customFormat="1" ht="38.25" x14ac:dyDescent="0.25">
      <c r="B180" s="58" t="s">
        <v>247</v>
      </c>
      <c r="C180" s="21" t="s">
        <v>602</v>
      </c>
      <c r="D180" s="48" t="s">
        <v>39</v>
      </c>
      <c r="E180" s="49">
        <v>476.04</v>
      </c>
      <c r="F180" s="56"/>
      <c r="G180" s="56"/>
      <c r="H180" s="56">
        <f t="shared" si="7"/>
        <v>0</v>
      </c>
    </row>
    <row r="181" spans="2:8" s="74" customFormat="1" ht="51" x14ac:dyDescent="0.25">
      <c r="B181" s="58" t="s">
        <v>248</v>
      </c>
      <c r="C181" s="21" t="s">
        <v>603</v>
      </c>
      <c r="D181" s="48" t="s">
        <v>34</v>
      </c>
      <c r="E181" s="49">
        <v>72.5</v>
      </c>
      <c r="F181" s="56"/>
      <c r="G181" s="56"/>
      <c r="H181" s="56">
        <f t="shared" si="7"/>
        <v>0</v>
      </c>
    </row>
    <row r="182" spans="2:8" s="74" customFormat="1" ht="63.75" x14ac:dyDescent="0.25">
      <c r="B182" s="58" t="s">
        <v>249</v>
      </c>
      <c r="C182" s="59" t="s">
        <v>509</v>
      </c>
      <c r="D182" s="48" t="s">
        <v>47</v>
      </c>
      <c r="E182" s="49">
        <v>1</v>
      </c>
      <c r="F182" s="56"/>
      <c r="G182" s="56"/>
      <c r="H182" s="56">
        <f t="shared" si="7"/>
        <v>0</v>
      </c>
    </row>
    <row r="183" spans="2:8" s="74" customFormat="1" ht="51" x14ac:dyDescent="0.25">
      <c r="B183" s="58" t="s">
        <v>250</v>
      </c>
      <c r="C183" s="59" t="s">
        <v>510</v>
      </c>
      <c r="D183" s="48" t="s">
        <v>47</v>
      </c>
      <c r="E183" s="49">
        <v>1</v>
      </c>
      <c r="F183" s="56"/>
      <c r="G183" s="56"/>
      <c r="H183" s="56">
        <f t="shared" si="7"/>
        <v>0</v>
      </c>
    </row>
    <row r="184" spans="2:8" s="74" customFormat="1" ht="51" x14ac:dyDescent="0.25">
      <c r="B184" s="58" t="s">
        <v>251</v>
      </c>
      <c r="C184" s="59" t="s">
        <v>511</v>
      </c>
      <c r="D184" s="48" t="s">
        <v>47</v>
      </c>
      <c r="E184" s="49">
        <v>1</v>
      </c>
      <c r="F184" s="56"/>
      <c r="G184" s="56"/>
      <c r="H184" s="56">
        <f t="shared" si="7"/>
        <v>0</v>
      </c>
    </row>
    <row r="185" spans="2:8" s="74" customFormat="1" ht="51" x14ac:dyDescent="0.25">
      <c r="B185" s="58" t="s">
        <v>252</v>
      </c>
      <c r="C185" s="59" t="s">
        <v>512</v>
      </c>
      <c r="D185" s="48" t="s">
        <v>47</v>
      </c>
      <c r="E185" s="49">
        <v>1</v>
      </c>
      <c r="F185" s="56"/>
      <c r="G185" s="56"/>
      <c r="H185" s="56">
        <f t="shared" si="7"/>
        <v>0</v>
      </c>
    </row>
    <row r="186" spans="2:8" s="74" customFormat="1" x14ac:dyDescent="0.25">
      <c r="B186" s="51" t="s">
        <v>138</v>
      </c>
      <c r="C186" s="52" t="s">
        <v>93</v>
      </c>
      <c r="D186" s="48" t="s">
        <v>482</v>
      </c>
      <c r="E186" s="49">
        <v>0</v>
      </c>
      <c r="F186" s="56"/>
      <c r="G186" s="56"/>
      <c r="H186" s="75">
        <f>SUM(H187:H205)</f>
        <v>0</v>
      </c>
    </row>
    <row r="187" spans="2:8" s="74" customFormat="1" ht="63.75" x14ac:dyDescent="0.25">
      <c r="B187" s="58" t="s">
        <v>253</v>
      </c>
      <c r="C187" s="21" t="s">
        <v>528</v>
      </c>
      <c r="D187" s="48" t="s">
        <v>47</v>
      </c>
      <c r="E187" s="49">
        <v>4</v>
      </c>
      <c r="F187" s="56"/>
      <c r="G187" s="56"/>
      <c r="H187" s="56">
        <f t="shared" ref="H187:H205" si="8">+ROUND(E187*F187,2)</f>
        <v>0</v>
      </c>
    </row>
    <row r="188" spans="2:8" s="74" customFormat="1" ht="63.75" x14ac:dyDescent="0.25">
      <c r="B188" s="58" t="s">
        <v>254</v>
      </c>
      <c r="C188" s="59" t="s">
        <v>529</v>
      </c>
      <c r="D188" s="48" t="s">
        <v>47</v>
      </c>
      <c r="E188" s="49">
        <v>2</v>
      </c>
      <c r="F188" s="56"/>
      <c r="G188" s="56"/>
      <c r="H188" s="56">
        <f t="shared" si="8"/>
        <v>0</v>
      </c>
    </row>
    <row r="189" spans="2:8" s="74" customFormat="1" ht="25.5" x14ac:dyDescent="0.25">
      <c r="B189" s="58" t="s">
        <v>255</v>
      </c>
      <c r="C189" s="59" t="s">
        <v>530</v>
      </c>
      <c r="D189" s="48" t="s">
        <v>47</v>
      </c>
      <c r="E189" s="49">
        <v>6</v>
      </c>
      <c r="F189" s="56"/>
      <c r="G189" s="56"/>
      <c r="H189" s="56">
        <f t="shared" si="8"/>
        <v>0</v>
      </c>
    </row>
    <row r="190" spans="2:8" s="74" customFormat="1" ht="25.5" x14ac:dyDescent="0.25">
      <c r="B190" s="58" t="s">
        <v>256</v>
      </c>
      <c r="C190" s="59" t="s">
        <v>531</v>
      </c>
      <c r="D190" s="48" t="s">
        <v>47</v>
      </c>
      <c r="E190" s="49">
        <v>6</v>
      </c>
      <c r="F190" s="56"/>
      <c r="G190" s="56"/>
      <c r="H190" s="56">
        <f t="shared" si="8"/>
        <v>0</v>
      </c>
    </row>
    <row r="191" spans="2:8" s="74" customFormat="1" ht="25.5" x14ac:dyDescent="0.25">
      <c r="B191" s="58" t="s">
        <v>257</v>
      </c>
      <c r="C191" s="59" t="s">
        <v>532</v>
      </c>
      <c r="D191" s="48" t="s">
        <v>47</v>
      </c>
      <c r="E191" s="49">
        <v>6</v>
      </c>
      <c r="F191" s="56"/>
      <c r="G191" s="56"/>
      <c r="H191" s="56">
        <f t="shared" si="8"/>
        <v>0</v>
      </c>
    </row>
    <row r="192" spans="2:8" s="74" customFormat="1" ht="38.25" x14ac:dyDescent="0.25">
      <c r="B192" s="58" t="s">
        <v>258</v>
      </c>
      <c r="C192" s="59" t="s">
        <v>533</v>
      </c>
      <c r="D192" s="48" t="s">
        <v>47</v>
      </c>
      <c r="E192" s="49">
        <v>3</v>
      </c>
      <c r="F192" s="56"/>
      <c r="G192" s="56"/>
      <c r="H192" s="56">
        <f t="shared" si="8"/>
        <v>0</v>
      </c>
    </row>
    <row r="193" spans="2:8" s="74" customFormat="1" ht="51" x14ac:dyDescent="0.25">
      <c r="B193" s="58" t="s">
        <v>259</v>
      </c>
      <c r="C193" s="21" t="s">
        <v>101</v>
      </c>
      <c r="D193" s="48" t="s">
        <v>47</v>
      </c>
      <c r="E193" s="49">
        <v>25</v>
      </c>
      <c r="F193" s="56"/>
      <c r="G193" s="56"/>
      <c r="H193" s="56">
        <f t="shared" si="8"/>
        <v>0</v>
      </c>
    </row>
    <row r="194" spans="2:8" s="74" customFormat="1" ht="51" x14ac:dyDescent="0.25">
      <c r="B194" s="58" t="s">
        <v>260</v>
      </c>
      <c r="C194" s="59" t="s">
        <v>103</v>
      </c>
      <c r="D194" s="48" t="s">
        <v>47</v>
      </c>
      <c r="E194" s="49">
        <v>2</v>
      </c>
      <c r="F194" s="56"/>
      <c r="G194" s="56"/>
      <c r="H194" s="56">
        <f t="shared" si="8"/>
        <v>0</v>
      </c>
    </row>
    <row r="195" spans="2:8" s="74" customFormat="1" ht="38.25" x14ac:dyDescent="0.25">
      <c r="B195" s="58" t="s">
        <v>261</v>
      </c>
      <c r="C195" s="59" t="s">
        <v>534</v>
      </c>
      <c r="D195" s="48" t="s">
        <v>47</v>
      </c>
      <c r="E195" s="49">
        <v>2</v>
      </c>
      <c r="F195" s="56"/>
      <c r="G195" s="56"/>
      <c r="H195" s="56">
        <f t="shared" si="8"/>
        <v>0</v>
      </c>
    </row>
    <row r="196" spans="2:8" s="74" customFormat="1" ht="38.25" x14ac:dyDescent="0.25">
      <c r="B196" s="58" t="s">
        <v>262</v>
      </c>
      <c r="C196" s="59" t="s">
        <v>535</v>
      </c>
      <c r="D196" s="48" t="s">
        <v>47</v>
      </c>
      <c r="E196" s="49">
        <v>4</v>
      </c>
      <c r="F196" s="56"/>
      <c r="G196" s="56"/>
      <c r="H196" s="56">
        <f t="shared" si="8"/>
        <v>0</v>
      </c>
    </row>
    <row r="197" spans="2:8" s="74" customFormat="1" ht="38.25" x14ac:dyDescent="0.25">
      <c r="B197" s="58" t="s">
        <v>263</v>
      </c>
      <c r="C197" s="59" t="s">
        <v>536</v>
      </c>
      <c r="D197" s="48" t="s">
        <v>47</v>
      </c>
      <c r="E197" s="49">
        <v>1</v>
      </c>
      <c r="F197" s="56"/>
      <c r="G197" s="56"/>
      <c r="H197" s="56">
        <f t="shared" si="8"/>
        <v>0</v>
      </c>
    </row>
    <row r="198" spans="2:8" s="74" customFormat="1" ht="25.5" x14ac:dyDescent="0.25">
      <c r="B198" s="58" t="s">
        <v>264</v>
      </c>
      <c r="C198" s="59" t="s">
        <v>537</v>
      </c>
      <c r="D198" s="48" t="s">
        <v>47</v>
      </c>
      <c r="E198" s="49">
        <v>1</v>
      </c>
      <c r="F198" s="56"/>
      <c r="G198" s="56"/>
      <c r="H198" s="56">
        <f t="shared" si="8"/>
        <v>0</v>
      </c>
    </row>
    <row r="199" spans="2:8" s="74" customFormat="1" ht="25.5" x14ac:dyDescent="0.25">
      <c r="B199" s="58" t="s">
        <v>265</v>
      </c>
      <c r="C199" s="59" t="s">
        <v>604</v>
      </c>
      <c r="D199" s="48" t="s">
        <v>47</v>
      </c>
      <c r="E199" s="49">
        <v>1</v>
      </c>
      <c r="F199" s="56"/>
      <c r="G199" s="56"/>
      <c r="H199" s="56">
        <f t="shared" si="8"/>
        <v>0</v>
      </c>
    </row>
    <row r="200" spans="2:8" s="74" customFormat="1" ht="38.25" x14ac:dyDescent="0.25">
      <c r="B200" s="58" t="s">
        <v>266</v>
      </c>
      <c r="C200" s="21" t="s">
        <v>539</v>
      </c>
      <c r="D200" s="48" t="s">
        <v>47</v>
      </c>
      <c r="E200" s="49">
        <v>9</v>
      </c>
      <c r="F200" s="56"/>
      <c r="G200" s="56"/>
      <c r="H200" s="56">
        <f t="shared" si="8"/>
        <v>0</v>
      </c>
    </row>
    <row r="201" spans="2:8" s="74" customFormat="1" ht="51" x14ac:dyDescent="0.25">
      <c r="B201" s="58" t="s">
        <v>267</v>
      </c>
      <c r="C201" s="59" t="s">
        <v>540</v>
      </c>
      <c r="D201" s="48" t="s">
        <v>39</v>
      </c>
      <c r="E201" s="49">
        <v>2</v>
      </c>
      <c r="F201" s="56"/>
      <c r="G201" s="56"/>
      <c r="H201" s="56">
        <f t="shared" si="8"/>
        <v>0</v>
      </c>
    </row>
    <row r="202" spans="2:8" s="74" customFormat="1" ht="51" x14ac:dyDescent="0.25">
      <c r="B202" s="58" t="s">
        <v>268</v>
      </c>
      <c r="C202" s="21" t="s">
        <v>139</v>
      </c>
      <c r="D202" s="48" t="s">
        <v>47</v>
      </c>
      <c r="E202" s="49">
        <v>1</v>
      </c>
      <c r="F202" s="56"/>
      <c r="G202" s="56"/>
      <c r="H202" s="56">
        <f t="shared" si="8"/>
        <v>0</v>
      </c>
    </row>
    <row r="203" spans="2:8" s="74" customFormat="1" ht="25.5" x14ac:dyDescent="0.25">
      <c r="B203" s="58" t="s">
        <v>269</v>
      </c>
      <c r="C203" s="59" t="s">
        <v>543</v>
      </c>
      <c r="D203" s="48" t="s">
        <v>47</v>
      </c>
      <c r="E203" s="49">
        <v>2</v>
      </c>
      <c r="F203" s="56"/>
      <c r="G203" s="56"/>
      <c r="H203" s="56">
        <f t="shared" si="8"/>
        <v>0</v>
      </c>
    </row>
    <row r="204" spans="2:8" s="74" customFormat="1" ht="25.5" x14ac:dyDescent="0.25">
      <c r="B204" s="58" t="s">
        <v>270</v>
      </c>
      <c r="C204" s="59" t="s">
        <v>494</v>
      </c>
      <c r="D204" s="48" t="s">
        <v>47</v>
      </c>
      <c r="E204" s="49">
        <v>4</v>
      </c>
      <c r="F204" s="56"/>
      <c r="G204" s="56"/>
      <c r="H204" s="56">
        <f t="shared" si="8"/>
        <v>0</v>
      </c>
    </row>
    <row r="205" spans="2:8" s="74" customFormat="1" ht="63.75" x14ac:dyDescent="0.25">
      <c r="B205" s="58" t="s">
        <v>271</v>
      </c>
      <c r="C205" s="59" t="s">
        <v>605</v>
      </c>
      <c r="D205" s="48" t="s">
        <v>39</v>
      </c>
      <c r="E205" s="49">
        <v>14.76</v>
      </c>
      <c r="F205" s="56"/>
      <c r="G205" s="56"/>
      <c r="H205" s="56">
        <f t="shared" si="8"/>
        <v>0</v>
      </c>
    </row>
    <row r="206" spans="2:8" s="74" customFormat="1" x14ac:dyDescent="0.25">
      <c r="B206" s="51" t="s">
        <v>141</v>
      </c>
      <c r="C206" s="52" t="s">
        <v>545</v>
      </c>
      <c r="D206" s="48" t="s">
        <v>482</v>
      </c>
      <c r="E206" s="49">
        <v>0</v>
      </c>
      <c r="F206" s="56"/>
      <c r="G206" s="56"/>
      <c r="H206" s="75">
        <f>SUM(H207:H218)</f>
        <v>0</v>
      </c>
    </row>
    <row r="207" spans="2:8" s="74" customFormat="1" ht="38.25" x14ac:dyDescent="0.25">
      <c r="B207" s="58" t="s">
        <v>272</v>
      </c>
      <c r="C207" s="59" t="s">
        <v>546</v>
      </c>
      <c r="D207" s="48" t="s">
        <v>40</v>
      </c>
      <c r="E207" s="49">
        <v>0.23</v>
      </c>
      <c r="F207" s="56"/>
      <c r="G207" s="56"/>
      <c r="H207" s="56">
        <f t="shared" ref="H207:H218" si="9">+ROUND(E207*F207,2)</f>
        <v>0</v>
      </c>
    </row>
    <row r="208" spans="2:8" s="74" customFormat="1" ht="63.75" x14ac:dyDescent="0.25">
      <c r="B208" s="58" t="s">
        <v>273</v>
      </c>
      <c r="C208" s="59" t="s">
        <v>547</v>
      </c>
      <c r="D208" s="48" t="s">
        <v>47</v>
      </c>
      <c r="E208" s="49">
        <v>7</v>
      </c>
      <c r="F208" s="56"/>
      <c r="G208" s="56"/>
      <c r="H208" s="56">
        <f t="shared" si="9"/>
        <v>0</v>
      </c>
    </row>
    <row r="209" spans="2:8" s="74" customFormat="1" ht="51" x14ac:dyDescent="0.25">
      <c r="B209" s="58" t="s">
        <v>274</v>
      </c>
      <c r="C209" s="59" t="s">
        <v>548</v>
      </c>
      <c r="D209" s="48" t="s">
        <v>34</v>
      </c>
      <c r="E209" s="49">
        <v>15</v>
      </c>
      <c r="F209" s="56"/>
      <c r="G209" s="56"/>
      <c r="H209" s="56">
        <f t="shared" si="9"/>
        <v>0</v>
      </c>
    </row>
    <row r="210" spans="2:8" s="74" customFormat="1" ht="38.25" x14ac:dyDescent="0.25">
      <c r="B210" s="58" t="s">
        <v>275</v>
      </c>
      <c r="C210" s="59" t="s">
        <v>63</v>
      </c>
      <c r="D210" s="48" t="s">
        <v>40</v>
      </c>
      <c r="E210" s="49">
        <v>0.23</v>
      </c>
      <c r="F210" s="56"/>
      <c r="G210" s="56"/>
      <c r="H210" s="56">
        <f t="shared" si="9"/>
        <v>0</v>
      </c>
    </row>
    <row r="211" spans="2:8" s="74" customFormat="1" ht="63.75" x14ac:dyDescent="0.25">
      <c r="B211" s="58" t="s">
        <v>276</v>
      </c>
      <c r="C211" s="59" t="s">
        <v>549</v>
      </c>
      <c r="D211" s="48" t="s">
        <v>47</v>
      </c>
      <c r="E211" s="49">
        <v>1</v>
      </c>
      <c r="F211" s="56"/>
      <c r="G211" s="56"/>
      <c r="H211" s="56">
        <f t="shared" si="9"/>
        <v>0</v>
      </c>
    </row>
    <row r="212" spans="2:8" s="74" customFormat="1" ht="25.5" x14ac:dyDescent="0.25">
      <c r="B212" s="58" t="s">
        <v>277</v>
      </c>
      <c r="C212" s="21" t="s">
        <v>112</v>
      </c>
      <c r="D212" s="48" t="s">
        <v>60</v>
      </c>
      <c r="E212" s="49">
        <v>2</v>
      </c>
      <c r="F212" s="56"/>
      <c r="G212" s="56"/>
      <c r="H212" s="56">
        <f t="shared" si="9"/>
        <v>0</v>
      </c>
    </row>
    <row r="213" spans="2:8" s="74" customFormat="1" ht="25.5" x14ac:dyDescent="0.25">
      <c r="B213" s="58" t="s">
        <v>278</v>
      </c>
      <c r="C213" s="21" t="s">
        <v>550</v>
      </c>
      <c r="D213" s="48" t="s">
        <v>60</v>
      </c>
      <c r="E213" s="49">
        <v>4</v>
      </c>
      <c r="F213" s="56"/>
      <c r="G213" s="56"/>
      <c r="H213" s="56">
        <f t="shared" si="9"/>
        <v>0</v>
      </c>
    </row>
    <row r="214" spans="2:8" s="74" customFormat="1" ht="38.25" x14ac:dyDescent="0.25">
      <c r="B214" s="58" t="s">
        <v>279</v>
      </c>
      <c r="C214" s="59" t="s">
        <v>551</v>
      </c>
      <c r="D214" s="48" t="s">
        <v>60</v>
      </c>
      <c r="E214" s="49">
        <v>4</v>
      </c>
      <c r="F214" s="56"/>
      <c r="G214" s="56"/>
      <c r="H214" s="56">
        <f t="shared" si="9"/>
        <v>0</v>
      </c>
    </row>
    <row r="215" spans="2:8" s="74" customFormat="1" ht="25.5" x14ac:dyDescent="0.25">
      <c r="B215" s="58" t="s">
        <v>280</v>
      </c>
      <c r="C215" s="21" t="s">
        <v>552</v>
      </c>
      <c r="D215" s="48" t="s">
        <v>47</v>
      </c>
      <c r="E215" s="49">
        <v>1</v>
      </c>
      <c r="F215" s="56"/>
      <c r="G215" s="56"/>
      <c r="H215" s="56">
        <f t="shared" si="9"/>
        <v>0</v>
      </c>
    </row>
    <row r="216" spans="2:8" s="74" customFormat="1" ht="25.5" x14ac:dyDescent="0.25">
      <c r="B216" s="58" t="s">
        <v>281</v>
      </c>
      <c r="C216" s="21" t="s">
        <v>142</v>
      </c>
      <c r="D216" s="48" t="s">
        <v>47</v>
      </c>
      <c r="E216" s="49">
        <v>1</v>
      </c>
      <c r="F216" s="56"/>
      <c r="G216" s="56"/>
      <c r="H216" s="56">
        <f t="shared" si="9"/>
        <v>0</v>
      </c>
    </row>
    <row r="217" spans="2:8" s="74" customFormat="1" ht="38.25" x14ac:dyDescent="0.25">
      <c r="B217" s="58" t="s">
        <v>282</v>
      </c>
      <c r="C217" s="21" t="s">
        <v>553</v>
      </c>
      <c r="D217" s="48" t="s">
        <v>34</v>
      </c>
      <c r="E217" s="49">
        <v>1</v>
      </c>
      <c r="F217" s="56"/>
      <c r="G217" s="56"/>
      <c r="H217" s="56">
        <f t="shared" si="9"/>
        <v>0</v>
      </c>
    </row>
    <row r="218" spans="2:8" s="74" customFormat="1" ht="51" x14ac:dyDescent="0.25">
      <c r="B218" s="58" t="s">
        <v>283</v>
      </c>
      <c r="C218" s="21" t="s">
        <v>554</v>
      </c>
      <c r="D218" s="48" t="s">
        <v>47</v>
      </c>
      <c r="E218" s="49">
        <v>1</v>
      </c>
      <c r="F218" s="56"/>
      <c r="G218" s="56"/>
      <c r="H218" s="56">
        <f t="shared" si="9"/>
        <v>0</v>
      </c>
    </row>
    <row r="219" spans="2:8" s="74" customFormat="1" x14ac:dyDescent="0.25">
      <c r="B219" s="51" t="s">
        <v>143</v>
      </c>
      <c r="C219" s="52" t="s">
        <v>555</v>
      </c>
      <c r="D219" s="48" t="s">
        <v>482</v>
      </c>
      <c r="E219" s="49">
        <v>0</v>
      </c>
      <c r="F219" s="56"/>
      <c r="G219" s="56"/>
      <c r="H219" s="75">
        <f>SUM(H220:H222)</f>
        <v>0</v>
      </c>
    </row>
    <row r="220" spans="2:8" s="74" customFormat="1" ht="38.25" x14ac:dyDescent="0.25">
      <c r="B220" s="58" t="s">
        <v>284</v>
      </c>
      <c r="C220" s="21" t="s">
        <v>556</v>
      </c>
      <c r="D220" s="48" t="s">
        <v>34</v>
      </c>
      <c r="E220" s="49">
        <v>10</v>
      </c>
      <c r="F220" s="56"/>
      <c r="G220" s="56"/>
      <c r="H220" s="56">
        <f>+ROUND(E220*F220,2)</f>
        <v>0</v>
      </c>
    </row>
    <row r="221" spans="2:8" s="74" customFormat="1" ht="38.25" x14ac:dyDescent="0.25">
      <c r="B221" s="58" t="s">
        <v>285</v>
      </c>
      <c r="C221" s="21" t="s">
        <v>557</v>
      </c>
      <c r="D221" s="48" t="s">
        <v>34</v>
      </c>
      <c r="E221" s="49">
        <v>12</v>
      </c>
      <c r="F221" s="56"/>
      <c r="G221" s="56"/>
      <c r="H221" s="56">
        <f>+ROUND(E221*F221,2)</f>
        <v>0</v>
      </c>
    </row>
    <row r="222" spans="2:8" s="74" customFormat="1" ht="38.25" x14ac:dyDescent="0.25">
      <c r="B222" s="58" t="s">
        <v>286</v>
      </c>
      <c r="C222" s="21" t="s">
        <v>558</v>
      </c>
      <c r="D222" s="48" t="s">
        <v>47</v>
      </c>
      <c r="E222" s="49">
        <v>1</v>
      </c>
      <c r="F222" s="56"/>
      <c r="G222" s="56"/>
      <c r="H222" s="56">
        <f>+ROUND(E222*F222,2)</f>
        <v>0</v>
      </c>
    </row>
    <row r="223" spans="2:8" s="74" customFormat="1" x14ac:dyDescent="0.25">
      <c r="B223" s="51" t="s">
        <v>144</v>
      </c>
      <c r="C223" s="52" t="s">
        <v>559</v>
      </c>
      <c r="D223" s="48" t="s">
        <v>482</v>
      </c>
      <c r="E223" s="49">
        <v>0</v>
      </c>
      <c r="F223" s="56"/>
      <c r="G223" s="56"/>
      <c r="H223" s="75">
        <f>SUM(H224:H232)</f>
        <v>0</v>
      </c>
    </row>
    <row r="224" spans="2:8" s="74" customFormat="1" ht="38.25" x14ac:dyDescent="0.25">
      <c r="B224" s="58" t="s">
        <v>287</v>
      </c>
      <c r="C224" s="59" t="s">
        <v>560</v>
      </c>
      <c r="D224" s="48" t="s">
        <v>34</v>
      </c>
      <c r="E224" s="49">
        <v>30</v>
      </c>
      <c r="F224" s="56"/>
      <c r="G224" s="56"/>
      <c r="H224" s="56">
        <f t="shared" ref="H224:H232" si="10">+ROUND(E224*F224,2)</f>
        <v>0</v>
      </c>
    </row>
    <row r="225" spans="2:8" s="74" customFormat="1" ht="114.75" x14ac:dyDescent="0.25">
      <c r="B225" s="58" t="s">
        <v>288</v>
      </c>
      <c r="C225" s="59" t="s">
        <v>561</v>
      </c>
      <c r="D225" s="48" t="s">
        <v>60</v>
      </c>
      <c r="E225" s="49">
        <v>10</v>
      </c>
      <c r="F225" s="56"/>
      <c r="G225" s="56"/>
      <c r="H225" s="56">
        <f t="shared" si="10"/>
        <v>0</v>
      </c>
    </row>
    <row r="226" spans="2:8" s="74" customFormat="1" ht="38.25" x14ac:dyDescent="0.25">
      <c r="B226" s="58" t="s">
        <v>289</v>
      </c>
      <c r="C226" s="21" t="s">
        <v>562</v>
      </c>
      <c r="D226" s="48" t="s">
        <v>34</v>
      </c>
      <c r="E226" s="49">
        <v>30</v>
      </c>
      <c r="F226" s="56"/>
      <c r="G226" s="56"/>
      <c r="H226" s="56">
        <f t="shared" si="10"/>
        <v>0</v>
      </c>
    </row>
    <row r="227" spans="2:8" s="74" customFormat="1" ht="25.5" x14ac:dyDescent="0.25">
      <c r="B227" s="58" t="s">
        <v>290</v>
      </c>
      <c r="C227" s="59" t="s">
        <v>563</v>
      </c>
      <c r="D227" s="48" t="s">
        <v>34</v>
      </c>
      <c r="E227" s="49">
        <v>130</v>
      </c>
      <c r="F227" s="56"/>
      <c r="G227" s="56"/>
      <c r="H227" s="56">
        <f t="shared" si="10"/>
        <v>0</v>
      </c>
    </row>
    <row r="228" spans="2:8" s="74" customFormat="1" ht="25.5" x14ac:dyDescent="0.25">
      <c r="B228" s="58" t="s">
        <v>291</v>
      </c>
      <c r="C228" s="59" t="s">
        <v>564</v>
      </c>
      <c r="D228" s="48" t="s">
        <v>34</v>
      </c>
      <c r="E228" s="49">
        <v>130</v>
      </c>
      <c r="F228" s="56"/>
      <c r="G228" s="56"/>
      <c r="H228" s="56">
        <f t="shared" si="10"/>
        <v>0</v>
      </c>
    </row>
    <row r="229" spans="2:8" s="74" customFormat="1" ht="51" x14ac:dyDescent="0.25">
      <c r="B229" s="58" t="s">
        <v>292</v>
      </c>
      <c r="C229" s="59" t="s">
        <v>606</v>
      </c>
      <c r="D229" s="48" t="s">
        <v>47</v>
      </c>
      <c r="E229" s="49">
        <v>10</v>
      </c>
      <c r="F229" s="56"/>
      <c r="G229" s="56"/>
      <c r="H229" s="56">
        <f t="shared" si="10"/>
        <v>0</v>
      </c>
    </row>
    <row r="230" spans="2:8" s="74" customFormat="1" ht="25.5" x14ac:dyDescent="0.25">
      <c r="B230" s="58" t="s">
        <v>293</v>
      </c>
      <c r="C230" s="59" t="s">
        <v>565</v>
      </c>
      <c r="D230" s="48" t="s">
        <v>34</v>
      </c>
      <c r="E230" s="49">
        <v>60</v>
      </c>
      <c r="F230" s="56"/>
      <c r="G230" s="56"/>
      <c r="H230" s="56">
        <f t="shared" si="10"/>
        <v>0</v>
      </c>
    </row>
    <row r="231" spans="2:8" s="74" customFormat="1" ht="38.25" x14ac:dyDescent="0.25">
      <c r="B231" s="58" t="s">
        <v>294</v>
      </c>
      <c r="C231" s="59" t="s">
        <v>568</v>
      </c>
      <c r="D231" s="48" t="s">
        <v>47</v>
      </c>
      <c r="E231" s="49">
        <v>45</v>
      </c>
      <c r="F231" s="56"/>
      <c r="G231" s="56"/>
      <c r="H231" s="56">
        <f t="shared" si="10"/>
        <v>0</v>
      </c>
    </row>
    <row r="232" spans="2:8" s="74" customFormat="1" ht="38.25" x14ac:dyDescent="0.25">
      <c r="B232" s="58" t="s">
        <v>295</v>
      </c>
      <c r="C232" s="21" t="s">
        <v>607</v>
      </c>
      <c r="D232" s="48" t="s">
        <v>47</v>
      </c>
      <c r="E232" s="49">
        <v>5</v>
      </c>
      <c r="F232" s="56"/>
      <c r="G232" s="56"/>
      <c r="H232" s="56">
        <f t="shared" si="10"/>
        <v>0</v>
      </c>
    </row>
    <row r="233" spans="2:8" s="74" customFormat="1" x14ac:dyDescent="0.25">
      <c r="B233" s="51" t="s">
        <v>145</v>
      </c>
      <c r="C233" s="52" t="s">
        <v>123</v>
      </c>
      <c r="D233" s="48" t="s">
        <v>482</v>
      </c>
      <c r="E233" s="49">
        <v>0</v>
      </c>
      <c r="F233" s="56"/>
      <c r="G233" s="56"/>
      <c r="H233" s="75">
        <f>SUM(H234:H235)</f>
        <v>0</v>
      </c>
    </row>
    <row r="234" spans="2:8" s="74" customFormat="1" ht="127.5" x14ac:dyDescent="0.25">
      <c r="B234" s="58" t="s">
        <v>296</v>
      </c>
      <c r="C234" s="21" t="s">
        <v>608</v>
      </c>
      <c r="D234" s="48" t="s">
        <v>39</v>
      </c>
      <c r="E234" s="49">
        <v>489</v>
      </c>
      <c r="F234" s="56"/>
      <c r="G234" s="56"/>
      <c r="H234" s="56">
        <f>+ROUND(E234*F234,2)</f>
        <v>0</v>
      </c>
    </row>
    <row r="235" spans="2:8" s="74" customFormat="1" ht="140.25" x14ac:dyDescent="0.25">
      <c r="B235" s="58" t="s">
        <v>297</v>
      </c>
      <c r="C235" s="59" t="s">
        <v>576</v>
      </c>
      <c r="D235" s="48" t="s">
        <v>39</v>
      </c>
      <c r="E235" s="49">
        <v>248.68</v>
      </c>
      <c r="F235" s="56"/>
      <c r="G235" s="56"/>
      <c r="H235" s="56">
        <f>+ROUND(E235*F235,2)</f>
        <v>0</v>
      </c>
    </row>
    <row r="236" spans="2:8" s="74" customFormat="1" x14ac:dyDescent="0.25">
      <c r="B236" s="51" t="s">
        <v>146</v>
      </c>
      <c r="C236" s="52" t="s">
        <v>126</v>
      </c>
      <c r="D236" s="48" t="s">
        <v>482</v>
      </c>
      <c r="E236" s="49">
        <v>0</v>
      </c>
      <c r="F236" s="56"/>
      <c r="G236" s="56"/>
      <c r="H236" s="75">
        <f>SUM(H237:H237)</f>
        <v>0</v>
      </c>
    </row>
    <row r="237" spans="2:8" s="74" customFormat="1" ht="25.5" x14ac:dyDescent="0.25">
      <c r="B237" s="58" t="s">
        <v>298</v>
      </c>
      <c r="C237" s="59" t="s">
        <v>577</v>
      </c>
      <c r="D237" s="48" t="s">
        <v>39</v>
      </c>
      <c r="E237" s="49">
        <v>1589</v>
      </c>
      <c r="F237" s="56"/>
      <c r="G237" s="56"/>
      <c r="H237" s="56">
        <f>+ROUND(E237*F237,2)</f>
        <v>0</v>
      </c>
    </row>
    <row r="238" spans="2:8" s="74" customFormat="1" ht="25.5" x14ac:dyDescent="0.25">
      <c r="B238" s="47" t="s">
        <v>147</v>
      </c>
      <c r="C238" s="37" t="s">
        <v>678</v>
      </c>
      <c r="D238" s="48" t="s">
        <v>482</v>
      </c>
      <c r="E238" s="49">
        <v>0</v>
      </c>
      <c r="F238" s="56"/>
      <c r="G238" s="56"/>
      <c r="H238" s="50">
        <f>+H239+H252+H282+H294+H305+H318+H321</f>
        <v>0</v>
      </c>
    </row>
    <row r="239" spans="2:8" s="74" customFormat="1" x14ac:dyDescent="0.25">
      <c r="B239" s="51" t="s">
        <v>148</v>
      </c>
      <c r="C239" s="52" t="s">
        <v>75</v>
      </c>
      <c r="D239" s="48" t="s">
        <v>482</v>
      </c>
      <c r="E239" s="49">
        <v>0</v>
      </c>
      <c r="F239" s="56"/>
      <c r="G239" s="56"/>
      <c r="H239" s="75">
        <f>SUM(H240:H251)</f>
        <v>0</v>
      </c>
    </row>
    <row r="240" spans="2:8" s="74" customFormat="1" ht="25.5" x14ac:dyDescent="0.25">
      <c r="B240" s="58" t="s">
        <v>299</v>
      </c>
      <c r="C240" s="59" t="s">
        <v>578</v>
      </c>
      <c r="D240" s="48" t="s">
        <v>39</v>
      </c>
      <c r="E240" s="49">
        <v>53</v>
      </c>
      <c r="F240" s="56"/>
      <c r="G240" s="56"/>
      <c r="H240" s="56">
        <f t="shared" ref="H240:H251" si="11">+ROUND(E240*F240,2)</f>
        <v>0</v>
      </c>
    </row>
    <row r="241" spans="2:8" s="74" customFormat="1" ht="38.25" x14ac:dyDescent="0.25">
      <c r="B241" s="58" t="s">
        <v>300</v>
      </c>
      <c r="C241" s="59" t="s">
        <v>579</v>
      </c>
      <c r="D241" s="48" t="s">
        <v>39</v>
      </c>
      <c r="E241" s="49">
        <v>358</v>
      </c>
      <c r="F241" s="56"/>
      <c r="G241" s="56"/>
      <c r="H241" s="56">
        <f t="shared" si="11"/>
        <v>0</v>
      </c>
    </row>
    <row r="242" spans="2:8" s="74" customFormat="1" ht="25.5" x14ac:dyDescent="0.25">
      <c r="B242" s="58" t="s">
        <v>301</v>
      </c>
      <c r="C242" s="59" t="s">
        <v>78</v>
      </c>
      <c r="D242" s="48" t="s">
        <v>34</v>
      </c>
      <c r="E242" s="49">
        <v>32.81</v>
      </c>
      <c r="F242" s="56"/>
      <c r="G242" s="56"/>
      <c r="H242" s="56">
        <f t="shared" si="11"/>
        <v>0</v>
      </c>
    </row>
    <row r="243" spans="2:8" s="74" customFormat="1" ht="38.25" x14ac:dyDescent="0.25">
      <c r="B243" s="58" t="s">
        <v>302</v>
      </c>
      <c r="C243" s="59" t="s">
        <v>79</v>
      </c>
      <c r="D243" s="48" t="s">
        <v>40</v>
      </c>
      <c r="E243" s="49">
        <v>1</v>
      </c>
      <c r="F243" s="56"/>
      <c r="G243" s="56"/>
      <c r="H243" s="56">
        <f t="shared" si="11"/>
        <v>0</v>
      </c>
    </row>
    <row r="244" spans="2:8" s="74" customFormat="1" ht="38.25" x14ac:dyDescent="0.25">
      <c r="B244" s="58" t="s">
        <v>303</v>
      </c>
      <c r="C244" s="21" t="s">
        <v>129</v>
      </c>
      <c r="D244" s="48" t="s">
        <v>40</v>
      </c>
      <c r="E244" s="49">
        <v>1</v>
      </c>
      <c r="F244" s="56"/>
      <c r="G244" s="56"/>
      <c r="H244" s="56">
        <f t="shared" si="11"/>
        <v>0</v>
      </c>
    </row>
    <row r="245" spans="2:8" s="74" customFormat="1" ht="38.25" x14ac:dyDescent="0.25">
      <c r="B245" s="58" t="s">
        <v>304</v>
      </c>
      <c r="C245" s="21" t="s">
        <v>580</v>
      </c>
      <c r="D245" s="48" t="s">
        <v>39</v>
      </c>
      <c r="E245" s="49">
        <v>1</v>
      </c>
      <c r="F245" s="56"/>
      <c r="G245" s="56"/>
      <c r="H245" s="56">
        <f t="shared" si="11"/>
        <v>0</v>
      </c>
    </row>
    <row r="246" spans="2:8" s="74" customFormat="1" ht="38.25" x14ac:dyDescent="0.25">
      <c r="B246" s="58" t="s">
        <v>305</v>
      </c>
      <c r="C246" s="59" t="s">
        <v>80</v>
      </c>
      <c r="D246" s="48" t="s">
        <v>40</v>
      </c>
      <c r="E246" s="49">
        <v>25</v>
      </c>
      <c r="F246" s="56"/>
      <c r="G246" s="56"/>
      <c r="H246" s="56">
        <f t="shared" si="11"/>
        <v>0</v>
      </c>
    </row>
    <row r="247" spans="2:8" s="74" customFormat="1" ht="38.25" x14ac:dyDescent="0.25">
      <c r="B247" s="58" t="s">
        <v>306</v>
      </c>
      <c r="C247" s="59" t="s">
        <v>483</v>
      </c>
      <c r="D247" s="48" t="s">
        <v>81</v>
      </c>
      <c r="E247" s="49">
        <v>200</v>
      </c>
      <c r="F247" s="56"/>
      <c r="G247" s="56"/>
      <c r="H247" s="56">
        <f t="shared" si="11"/>
        <v>0</v>
      </c>
    </row>
    <row r="248" spans="2:8" s="74" customFormat="1" ht="38.25" x14ac:dyDescent="0.25">
      <c r="B248" s="58" t="s">
        <v>307</v>
      </c>
      <c r="C248" s="59" t="s">
        <v>484</v>
      </c>
      <c r="D248" s="48" t="s">
        <v>47</v>
      </c>
      <c r="E248" s="49">
        <v>16</v>
      </c>
      <c r="F248" s="56"/>
      <c r="G248" s="56"/>
      <c r="H248" s="56">
        <f t="shared" si="11"/>
        <v>0</v>
      </c>
    </row>
    <row r="249" spans="2:8" s="74" customFormat="1" ht="38.25" x14ac:dyDescent="0.25">
      <c r="B249" s="58" t="s">
        <v>308</v>
      </c>
      <c r="C249" s="59" t="s">
        <v>485</v>
      </c>
      <c r="D249" s="48" t="s">
        <v>47</v>
      </c>
      <c r="E249" s="49">
        <v>61</v>
      </c>
      <c r="F249" s="56"/>
      <c r="G249" s="56"/>
      <c r="H249" s="56">
        <f t="shared" si="11"/>
        <v>0</v>
      </c>
    </row>
    <row r="250" spans="2:8" s="74" customFormat="1" ht="51" x14ac:dyDescent="0.25">
      <c r="B250" s="58" t="s">
        <v>309</v>
      </c>
      <c r="C250" s="59" t="s">
        <v>486</v>
      </c>
      <c r="D250" s="48" t="s">
        <v>60</v>
      </c>
      <c r="E250" s="49">
        <v>12</v>
      </c>
      <c r="F250" s="56"/>
      <c r="G250" s="56"/>
      <c r="H250" s="56">
        <f t="shared" si="11"/>
        <v>0</v>
      </c>
    </row>
    <row r="251" spans="2:8" s="74" customFormat="1" ht="51" x14ac:dyDescent="0.25">
      <c r="B251" s="58" t="s">
        <v>310</v>
      </c>
      <c r="C251" s="59" t="s">
        <v>131</v>
      </c>
      <c r="D251" s="48" t="s">
        <v>39</v>
      </c>
      <c r="E251" s="49">
        <v>400</v>
      </c>
      <c r="F251" s="56"/>
      <c r="G251" s="56"/>
      <c r="H251" s="56">
        <f t="shared" si="11"/>
        <v>0</v>
      </c>
    </row>
    <row r="252" spans="2:8" s="74" customFormat="1" x14ac:dyDescent="0.25">
      <c r="B252" s="51" t="s">
        <v>149</v>
      </c>
      <c r="C252" s="52" t="s">
        <v>83</v>
      </c>
      <c r="D252" s="48" t="s">
        <v>482</v>
      </c>
      <c r="E252" s="49">
        <v>0</v>
      </c>
      <c r="F252" s="56"/>
      <c r="G252" s="56"/>
      <c r="H252" s="75">
        <f>SUM(H253:H281)</f>
        <v>0</v>
      </c>
    </row>
    <row r="253" spans="2:8" s="74" customFormat="1" ht="25.5" x14ac:dyDescent="0.25">
      <c r="B253" s="58" t="s">
        <v>311</v>
      </c>
      <c r="C253" s="59" t="s">
        <v>489</v>
      </c>
      <c r="D253" s="48" t="s">
        <v>34</v>
      </c>
      <c r="E253" s="49">
        <v>45</v>
      </c>
      <c r="F253" s="56"/>
      <c r="G253" s="56"/>
      <c r="H253" s="56">
        <f t="shared" ref="H253:H281" si="12">+ROUND(E253*F253,2)</f>
        <v>0</v>
      </c>
    </row>
    <row r="254" spans="2:8" s="74" customFormat="1" ht="51" x14ac:dyDescent="0.25">
      <c r="B254" s="58" t="s">
        <v>312</v>
      </c>
      <c r="C254" s="59" t="s">
        <v>490</v>
      </c>
      <c r="D254" s="48" t="s">
        <v>47</v>
      </c>
      <c r="E254" s="49">
        <v>2</v>
      </c>
      <c r="F254" s="56"/>
      <c r="G254" s="56"/>
      <c r="H254" s="56">
        <f t="shared" si="12"/>
        <v>0</v>
      </c>
    </row>
    <row r="255" spans="2:8" s="74" customFormat="1" ht="102" x14ac:dyDescent="0.25">
      <c r="B255" s="58" t="s">
        <v>313</v>
      </c>
      <c r="C255" s="59" t="s">
        <v>495</v>
      </c>
      <c r="D255" s="48" t="s">
        <v>47</v>
      </c>
      <c r="E255" s="49">
        <v>4</v>
      </c>
      <c r="F255" s="56"/>
      <c r="G255" s="56"/>
      <c r="H255" s="56">
        <f t="shared" si="12"/>
        <v>0</v>
      </c>
    </row>
    <row r="256" spans="2:8" s="74" customFormat="1" ht="89.25" x14ac:dyDescent="0.25">
      <c r="B256" s="58" t="s">
        <v>314</v>
      </c>
      <c r="C256" s="59" t="s">
        <v>496</v>
      </c>
      <c r="D256" s="48" t="s">
        <v>39</v>
      </c>
      <c r="E256" s="49">
        <v>15</v>
      </c>
      <c r="F256" s="56"/>
      <c r="G256" s="56"/>
      <c r="H256" s="56">
        <f t="shared" si="12"/>
        <v>0</v>
      </c>
    </row>
    <row r="257" spans="2:8" s="74" customFormat="1" ht="51" x14ac:dyDescent="0.25">
      <c r="B257" s="58" t="s">
        <v>315</v>
      </c>
      <c r="C257" s="59" t="s">
        <v>497</v>
      </c>
      <c r="D257" s="48" t="s">
        <v>61</v>
      </c>
      <c r="E257" s="49">
        <v>120</v>
      </c>
      <c r="F257" s="56"/>
      <c r="G257" s="56"/>
      <c r="H257" s="56">
        <f t="shared" si="12"/>
        <v>0</v>
      </c>
    </row>
    <row r="258" spans="2:8" s="74" customFormat="1" ht="51" x14ac:dyDescent="0.25">
      <c r="B258" s="58" t="s">
        <v>316</v>
      </c>
      <c r="C258" s="59" t="s">
        <v>609</v>
      </c>
      <c r="D258" s="48" t="s">
        <v>34</v>
      </c>
      <c r="E258" s="49">
        <v>3</v>
      </c>
      <c r="F258" s="56"/>
      <c r="G258" s="56"/>
      <c r="H258" s="56">
        <f t="shared" si="12"/>
        <v>0</v>
      </c>
    </row>
    <row r="259" spans="2:8" s="74" customFormat="1" ht="140.25" x14ac:dyDescent="0.25">
      <c r="B259" s="58" t="s">
        <v>317</v>
      </c>
      <c r="C259" s="59" t="s">
        <v>498</v>
      </c>
      <c r="D259" s="48" t="s">
        <v>39</v>
      </c>
      <c r="E259" s="49">
        <v>382</v>
      </c>
      <c r="F259" s="56"/>
      <c r="G259" s="56"/>
      <c r="H259" s="56">
        <f t="shared" si="12"/>
        <v>0</v>
      </c>
    </row>
    <row r="260" spans="2:8" s="74" customFormat="1" ht="38.25" x14ac:dyDescent="0.25">
      <c r="B260" s="58" t="s">
        <v>318</v>
      </c>
      <c r="C260" s="59" t="s">
        <v>499</v>
      </c>
      <c r="D260" s="48" t="s">
        <v>39</v>
      </c>
      <c r="E260" s="49">
        <v>15</v>
      </c>
      <c r="F260" s="56"/>
      <c r="G260" s="56"/>
      <c r="H260" s="56">
        <f t="shared" si="12"/>
        <v>0</v>
      </c>
    </row>
    <row r="261" spans="2:8" s="74" customFormat="1" ht="25.5" x14ac:dyDescent="0.25">
      <c r="B261" s="58" t="s">
        <v>319</v>
      </c>
      <c r="C261" s="59" t="s">
        <v>84</v>
      </c>
      <c r="D261" s="48" t="s">
        <v>47</v>
      </c>
      <c r="E261" s="49">
        <v>6</v>
      </c>
      <c r="F261" s="56"/>
      <c r="G261" s="56"/>
      <c r="H261" s="56">
        <f t="shared" si="12"/>
        <v>0</v>
      </c>
    </row>
    <row r="262" spans="2:8" s="74" customFormat="1" ht="38.25" x14ac:dyDescent="0.25">
      <c r="B262" s="58" t="s">
        <v>320</v>
      </c>
      <c r="C262" s="59" t="s">
        <v>500</v>
      </c>
      <c r="D262" s="48" t="s">
        <v>39</v>
      </c>
      <c r="E262" s="49">
        <v>2.1</v>
      </c>
      <c r="F262" s="56"/>
      <c r="G262" s="56"/>
      <c r="H262" s="56">
        <f t="shared" si="12"/>
        <v>0</v>
      </c>
    </row>
    <row r="263" spans="2:8" s="74" customFormat="1" ht="76.5" x14ac:dyDescent="0.25">
      <c r="B263" s="58" t="s">
        <v>321</v>
      </c>
      <c r="C263" s="21" t="s">
        <v>590</v>
      </c>
      <c r="D263" s="48" t="s">
        <v>47</v>
      </c>
      <c r="E263" s="49">
        <v>4</v>
      </c>
      <c r="F263" s="56"/>
      <c r="G263" s="56"/>
      <c r="H263" s="56">
        <f t="shared" si="12"/>
        <v>0</v>
      </c>
    </row>
    <row r="264" spans="2:8" s="74" customFormat="1" ht="76.5" x14ac:dyDescent="0.25">
      <c r="B264" s="58" t="s">
        <v>322</v>
      </c>
      <c r="C264" s="59" t="s">
        <v>593</v>
      </c>
      <c r="D264" s="48" t="s">
        <v>135</v>
      </c>
      <c r="E264" s="49">
        <v>1</v>
      </c>
      <c r="F264" s="56"/>
      <c r="G264" s="56"/>
      <c r="H264" s="56">
        <f t="shared" si="12"/>
        <v>0</v>
      </c>
    </row>
    <row r="265" spans="2:8" s="74" customFormat="1" ht="76.5" x14ac:dyDescent="0.25">
      <c r="B265" s="58" t="s">
        <v>323</v>
      </c>
      <c r="C265" s="59" t="s">
        <v>506</v>
      </c>
      <c r="D265" s="48" t="s">
        <v>39</v>
      </c>
      <c r="E265" s="49">
        <v>30</v>
      </c>
      <c r="F265" s="56"/>
      <c r="G265" s="56"/>
      <c r="H265" s="56">
        <f t="shared" si="12"/>
        <v>0</v>
      </c>
    </row>
    <row r="266" spans="2:8" s="74" customFormat="1" ht="63.75" x14ac:dyDescent="0.25">
      <c r="B266" s="58" t="s">
        <v>324</v>
      </c>
      <c r="C266" s="59" t="s">
        <v>508</v>
      </c>
      <c r="D266" s="48" t="s">
        <v>39</v>
      </c>
      <c r="E266" s="49">
        <v>88</v>
      </c>
      <c r="F266" s="56"/>
      <c r="G266" s="56"/>
      <c r="H266" s="56">
        <f t="shared" si="12"/>
        <v>0</v>
      </c>
    </row>
    <row r="267" spans="2:8" s="74" customFormat="1" ht="76.5" x14ac:dyDescent="0.25">
      <c r="B267" s="58" t="s">
        <v>325</v>
      </c>
      <c r="C267" s="59" t="s">
        <v>507</v>
      </c>
      <c r="D267" s="48" t="s">
        <v>34</v>
      </c>
      <c r="E267" s="49">
        <v>10</v>
      </c>
      <c r="F267" s="56"/>
      <c r="G267" s="56"/>
      <c r="H267" s="56">
        <f t="shared" si="12"/>
        <v>0</v>
      </c>
    </row>
    <row r="268" spans="2:8" s="74" customFormat="1" ht="51" x14ac:dyDescent="0.25">
      <c r="B268" s="58" t="s">
        <v>326</v>
      </c>
      <c r="C268" s="59" t="s">
        <v>502</v>
      </c>
      <c r="D268" s="48" t="s">
        <v>39</v>
      </c>
      <c r="E268" s="49">
        <v>6241</v>
      </c>
      <c r="F268" s="56"/>
      <c r="G268" s="56"/>
      <c r="H268" s="56">
        <f t="shared" si="12"/>
        <v>0</v>
      </c>
    </row>
    <row r="269" spans="2:8" s="74" customFormat="1" ht="38.25" x14ac:dyDescent="0.25">
      <c r="B269" s="58" t="s">
        <v>327</v>
      </c>
      <c r="C269" s="21" t="s">
        <v>85</v>
      </c>
      <c r="D269" s="48" t="s">
        <v>34</v>
      </c>
      <c r="E269" s="49">
        <v>10</v>
      </c>
      <c r="F269" s="56"/>
      <c r="G269" s="56"/>
      <c r="H269" s="56">
        <f t="shared" si="12"/>
        <v>0</v>
      </c>
    </row>
    <row r="270" spans="2:8" s="74" customFormat="1" ht="38.25" x14ac:dyDescent="0.25">
      <c r="B270" s="58" t="s">
        <v>328</v>
      </c>
      <c r="C270" s="21" t="s">
        <v>503</v>
      </c>
      <c r="D270" s="48" t="s">
        <v>47</v>
      </c>
      <c r="E270" s="49">
        <v>1</v>
      </c>
      <c r="F270" s="56"/>
      <c r="G270" s="56"/>
      <c r="H270" s="56">
        <f t="shared" si="12"/>
        <v>0</v>
      </c>
    </row>
    <row r="271" spans="2:8" s="74" customFormat="1" ht="51" x14ac:dyDescent="0.25">
      <c r="B271" s="58" t="s">
        <v>329</v>
      </c>
      <c r="C271" s="21" t="s">
        <v>504</v>
      </c>
      <c r="D271" s="48" t="s">
        <v>47</v>
      </c>
      <c r="E271" s="49">
        <v>1</v>
      </c>
      <c r="F271" s="56"/>
      <c r="G271" s="56"/>
      <c r="H271" s="56">
        <f t="shared" si="12"/>
        <v>0</v>
      </c>
    </row>
    <row r="272" spans="2:8" s="74" customFormat="1" ht="63.75" x14ac:dyDescent="0.25">
      <c r="B272" s="58" t="s">
        <v>330</v>
      </c>
      <c r="C272" s="59" t="s">
        <v>595</v>
      </c>
      <c r="D272" s="48" t="s">
        <v>39</v>
      </c>
      <c r="E272" s="49">
        <v>2</v>
      </c>
      <c r="F272" s="56"/>
      <c r="G272" s="56"/>
      <c r="H272" s="56">
        <f t="shared" si="12"/>
        <v>0</v>
      </c>
    </row>
    <row r="273" spans="2:8" s="74" customFormat="1" ht="51" x14ac:dyDescent="0.25">
      <c r="B273" s="58" t="s">
        <v>331</v>
      </c>
      <c r="C273" s="59" t="s">
        <v>505</v>
      </c>
      <c r="D273" s="48" t="s">
        <v>34</v>
      </c>
      <c r="E273" s="49">
        <v>45</v>
      </c>
      <c r="F273" s="56"/>
      <c r="G273" s="56"/>
      <c r="H273" s="56">
        <f t="shared" si="12"/>
        <v>0</v>
      </c>
    </row>
    <row r="274" spans="2:8" s="74" customFormat="1" ht="38.25" x14ac:dyDescent="0.25">
      <c r="B274" s="58" t="s">
        <v>332</v>
      </c>
      <c r="C274" s="59" t="s">
        <v>89</v>
      </c>
      <c r="D274" s="48" t="s">
        <v>39</v>
      </c>
      <c r="E274" s="49">
        <v>4.5599999999999996</v>
      </c>
      <c r="F274" s="56"/>
      <c r="G274" s="56"/>
      <c r="H274" s="56">
        <f t="shared" si="12"/>
        <v>0</v>
      </c>
    </row>
    <row r="275" spans="2:8" s="74" customFormat="1" ht="38.25" x14ac:dyDescent="0.25">
      <c r="B275" s="58" t="s">
        <v>333</v>
      </c>
      <c r="C275" s="21" t="s">
        <v>598</v>
      </c>
      <c r="D275" s="48" t="s">
        <v>39</v>
      </c>
      <c r="E275" s="49">
        <v>35</v>
      </c>
      <c r="F275" s="56"/>
      <c r="G275" s="56"/>
      <c r="H275" s="56">
        <f t="shared" si="12"/>
        <v>0</v>
      </c>
    </row>
    <row r="276" spans="2:8" s="74" customFormat="1" ht="25.5" x14ac:dyDescent="0.25">
      <c r="B276" s="58" t="s">
        <v>334</v>
      </c>
      <c r="C276" s="59" t="s">
        <v>601</v>
      </c>
      <c r="D276" s="48" t="s">
        <v>39</v>
      </c>
      <c r="E276" s="49">
        <v>253.69</v>
      </c>
      <c r="F276" s="56"/>
      <c r="G276" s="56"/>
      <c r="H276" s="56">
        <f t="shared" si="12"/>
        <v>0</v>
      </c>
    </row>
    <row r="277" spans="2:8" s="74" customFormat="1" ht="51" x14ac:dyDescent="0.25">
      <c r="B277" s="58" t="s">
        <v>335</v>
      </c>
      <c r="C277" s="21" t="s">
        <v>603</v>
      </c>
      <c r="D277" s="48" t="s">
        <v>34</v>
      </c>
      <c r="E277" s="49">
        <v>2</v>
      </c>
      <c r="F277" s="56"/>
      <c r="G277" s="56"/>
      <c r="H277" s="56">
        <f t="shared" si="12"/>
        <v>0</v>
      </c>
    </row>
    <row r="278" spans="2:8" s="74" customFormat="1" ht="63.75" x14ac:dyDescent="0.25">
      <c r="B278" s="58" t="s">
        <v>336</v>
      </c>
      <c r="C278" s="59" t="s">
        <v>509</v>
      </c>
      <c r="D278" s="48" t="s">
        <v>47</v>
      </c>
      <c r="E278" s="49">
        <v>1</v>
      </c>
      <c r="F278" s="56"/>
      <c r="G278" s="56"/>
      <c r="H278" s="56">
        <f t="shared" si="12"/>
        <v>0</v>
      </c>
    </row>
    <row r="279" spans="2:8" s="74" customFormat="1" ht="51" x14ac:dyDescent="0.25">
      <c r="B279" s="58" t="s">
        <v>337</v>
      </c>
      <c r="C279" s="59" t="s">
        <v>510</v>
      </c>
      <c r="D279" s="48" t="s">
        <v>47</v>
      </c>
      <c r="E279" s="49">
        <v>1</v>
      </c>
      <c r="F279" s="56"/>
      <c r="G279" s="56"/>
      <c r="H279" s="56">
        <f t="shared" si="12"/>
        <v>0</v>
      </c>
    </row>
    <row r="280" spans="2:8" s="74" customFormat="1" ht="51" x14ac:dyDescent="0.25">
      <c r="B280" s="58" t="s">
        <v>338</v>
      </c>
      <c r="C280" s="59" t="s">
        <v>511</v>
      </c>
      <c r="D280" s="48" t="s">
        <v>47</v>
      </c>
      <c r="E280" s="49">
        <v>1</v>
      </c>
      <c r="F280" s="56"/>
      <c r="G280" s="56"/>
      <c r="H280" s="56">
        <f t="shared" si="12"/>
        <v>0</v>
      </c>
    </row>
    <row r="281" spans="2:8" s="74" customFormat="1" ht="51" x14ac:dyDescent="0.25">
      <c r="B281" s="58" t="s">
        <v>339</v>
      </c>
      <c r="C281" s="59" t="s">
        <v>512</v>
      </c>
      <c r="D281" s="48" t="s">
        <v>47</v>
      </c>
      <c r="E281" s="49">
        <v>1</v>
      </c>
      <c r="F281" s="56"/>
      <c r="G281" s="56"/>
      <c r="H281" s="56">
        <f t="shared" si="12"/>
        <v>0</v>
      </c>
    </row>
    <row r="282" spans="2:8" s="74" customFormat="1" x14ac:dyDescent="0.25">
      <c r="B282" s="51" t="s">
        <v>150</v>
      </c>
      <c r="C282" s="52" t="s">
        <v>93</v>
      </c>
      <c r="D282" s="48" t="s">
        <v>482</v>
      </c>
      <c r="E282" s="49">
        <v>0</v>
      </c>
      <c r="F282" s="56"/>
      <c r="G282" s="56"/>
      <c r="H282" s="75">
        <f>SUM(H283:H293)</f>
        <v>0</v>
      </c>
    </row>
    <row r="283" spans="2:8" s="74" customFormat="1" ht="63.75" x14ac:dyDescent="0.25">
      <c r="B283" s="58" t="s">
        <v>340</v>
      </c>
      <c r="C283" s="21" t="s">
        <v>528</v>
      </c>
      <c r="D283" s="48" t="s">
        <v>47</v>
      </c>
      <c r="E283" s="49">
        <v>8</v>
      </c>
      <c r="F283" s="56"/>
      <c r="G283" s="56"/>
      <c r="H283" s="56">
        <f t="shared" ref="H283:H293" si="13">+ROUND(E283*F283,2)</f>
        <v>0</v>
      </c>
    </row>
    <row r="284" spans="2:8" s="74" customFormat="1" ht="63.75" x14ac:dyDescent="0.25">
      <c r="B284" s="58" t="s">
        <v>341</v>
      </c>
      <c r="C284" s="59" t="s">
        <v>529</v>
      </c>
      <c r="D284" s="48" t="s">
        <v>47</v>
      </c>
      <c r="E284" s="49">
        <v>4</v>
      </c>
      <c r="F284" s="56"/>
      <c r="G284" s="56"/>
      <c r="H284" s="56">
        <f t="shared" si="13"/>
        <v>0</v>
      </c>
    </row>
    <row r="285" spans="2:8" s="74" customFormat="1" ht="25.5" x14ac:dyDescent="0.25">
      <c r="B285" s="58" t="s">
        <v>342</v>
      </c>
      <c r="C285" s="59" t="s">
        <v>530</v>
      </c>
      <c r="D285" s="48" t="s">
        <v>47</v>
      </c>
      <c r="E285" s="49">
        <v>8</v>
      </c>
      <c r="F285" s="56"/>
      <c r="G285" s="56"/>
      <c r="H285" s="56">
        <f t="shared" si="13"/>
        <v>0</v>
      </c>
    </row>
    <row r="286" spans="2:8" s="74" customFormat="1" ht="25.5" x14ac:dyDescent="0.25">
      <c r="B286" s="58" t="s">
        <v>343</v>
      </c>
      <c r="C286" s="59" t="s">
        <v>531</v>
      </c>
      <c r="D286" s="48" t="s">
        <v>47</v>
      </c>
      <c r="E286" s="49">
        <v>8</v>
      </c>
      <c r="F286" s="56"/>
      <c r="G286" s="56"/>
      <c r="H286" s="56">
        <f t="shared" si="13"/>
        <v>0</v>
      </c>
    </row>
    <row r="287" spans="2:8" s="74" customFormat="1" ht="25.5" x14ac:dyDescent="0.25">
      <c r="B287" s="58" t="s">
        <v>344</v>
      </c>
      <c r="C287" s="59" t="s">
        <v>532</v>
      </c>
      <c r="D287" s="48" t="s">
        <v>47</v>
      </c>
      <c r="E287" s="49">
        <v>8</v>
      </c>
      <c r="F287" s="56"/>
      <c r="G287" s="56"/>
      <c r="H287" s="56">
        <f t="shared" si="13"/>
        <v>0</v>
      </c>
    </row>
    <row r="288" spans="2:8" s="74" customFormat="1" ht="38.25" x14ac:dyDescent="0.25">
      <c r="B288" s="58" t="s">
        <v>345</v>
      </c>
      <c r="C288" s="59" t="s">
        <v>533</v>
      </c>
      <c r="D288" s="48" t="s">
        <v>47</v>
      </c>
      <c r="E288" s="49">
        <v>2</v>
      </c>
      <c r="F288" s="56"/>
      <c r="G288" s="56"/>
      <c r="H288" s="56">
        <f t="shared" si="13"/>
        <v>0</v>
      </c>
    </row>
    <row r="289" spans="2:8" s="74" customFormat="1" ht="51" x14ac:dyDescent="0.25">
      <c r="B289" s="58" t="s">
        <v>346</v>
      </c>
      <c r="C289" s="21" t="s">
        <v>101</v>
      </c>
      <c r="D289" s="48" t="s">
        <v>47</v>
      </c>
      <c r="E289" s="49">
        <v>4</v>
      </c>
      <c r="F289" s="56"/>
      <c r="G289" s="56"/>
      <c r="H289" s="56">
        <f t="shared" si="13"/>
        <v>0</v>
      </c>
    </row>
    <row r="290" spans="2:8" s="74" customFormat="1" ht="38.25" x14ac:dyDescent="0.25">
      <c r="B290" s="58" t="s">
        <v>347</v>
      </c>
      <c r="C290" s="59" t="s">
        <v>534</v>
      </c>
      <c r="D290" s="48" t="s">
        <v>47</v>
      </c>
      <c r="E290" s="49">
        <v>8</v>
      </c>
      <c r="F290" s="56"/>
      <c r="G290" s="56"/>
      <c r="H290" s="56">
        <f t="shared" si="13"/>
        <v>0</v>
      </c>
    </row>
    <row r="291" spans="2:8" s="74" customFormat="1" ht="38.25" x14ac:dyDescent="0.25">
      <c r="B291" s="58" t="s">
        <v>348</v>
      </c>
      <c r="C291" s="59" t="s">
        <v>535</v>
      </c>
      <c r="D291" s="48" t="s">
        <v>47</v>
      </c>
      <c r="E291" s="49">
        <v>8</v>
      </c>
      <c r="F291" s="56"/>
      <c r="G291" s="56"/>
      <c r="H291" s="56">
        <f t="shared" si="13"/>
        <v>0</v>
      </c>
    </row>
    <row r="292" spans="2:8" s="74" customFormat="1" ht="51" x14ac:dyDescent="0.25">
      <c r="B292" s="58" t="s">
        <v>349</v>
      </c>
      <c r="C292" s="59" t="s">
        <v>540</v>
      </c>
      <c r="D292" s="48" t="s">
        <v>39</v>
      </c>
      <c r="E292" s="49">
        <v>1</v>
      </c>
      <c r="F292" s="56"/>
      <c r="G292" s="56"/>
      <c r="H292" s="56">
        <f t="shared" si="13"/>
        <v>0</v>
      </c>
    </row>
    <row r="293" spans="2:8" s="74" customFormat="1" ht="63.75" x14ac:dyDescent="0.25">
      <c r="B293" s="58" t="s">
        <v>350</v>
      </c>
      <c r="C293" s="59" t="s">
        <v>605</v>
      </c>
      <c r="D293" s="48" t="s">
        <v>39</v>
      </c>
      <c r="E293" s="49">
        <v>26</v>
      </c>
      <c r="F293" s="56"/>
      <c r="G293" s="56"/>
      <c r="H293" s="56">
        <f t="shared" si="13"/>
        <v>0</v>
      </c>
    </row>
    <row r="294" spans="2:8" s="74" customFormat="1" x14ac:dyDescent="0.25">
      <c r="B294" s="51" t="s">
        <v>151</v>
      </c>
      <c r="C294" s="52" t="s">
        <v>545</v>
      </c>
      <c r="D294" s="48" t="s">
        <v>482</v>
      </c>
      <c r="E294" s="49">
        <v>0</v>
      </c>
      <c r="F294" s="56"/>
      <c r="G294" s="56"/>
      <c r="H294" s="75">
        <f>SUM(H295:H304)</f>
        <v>0</v>
      </c>
    </row>
    <row r="295" spans="2:8" s="74" customFormat="1" ht="38.25" x14ac:dyDescent="0.25">
      <c r="B295" s="58" t="s">
        <v>351</v>
      </c>
      <c r="C295" s="59" t="s">
        <v>546</v>
      </c>
      <c r="D295" s="48" t="s">
        <v>40</v>
      </c>
      <c r="E295" s="49">
        <v>0.23</v>
      </c>
      <c r="F295" s="56"/>
      <c r="G295" s="56"/>
      <c r="H295" s="56">
        <f t="shared" ref="H295:H304" si="14">+ROUND(E295*F295,2)</f>
        <v>0</v>
      </c>
    </row>
    <row r="296" spans="2:8" s="74" customFormat="1" ht="63.75" x14ac:dyDescent="0.25">
      <c r="B296" s="58" t="s">
        <v>352</v>
      </c>
      <c r="C296" s="59" t="s">
        <v>547</v>
      </c>
      <c r="D296" s="48" t="s">
        <v>47</v>
      </c>
      <c r="E296" s="49">
        <v>3</v>
      </c>
      <c r="F296" s="56"/>
      <c r="G296" s="56"/>
      <c r="H296" s="56">
        <f t="shared" si="14"/>
        <v>0</v>
      </c>
    </row>
    <row r="297" spans="2:8" s="74" customFormat="1" ht="51" x14ac:dyDescent="0.25">
      <c r="B297" s="58" t="s">
        <v>353</v>
      </c>
      <c r="C297" s="59" t="s">
        <v>548</v>
      </c>
      <c r="D297" s="48" t="s">
        <v>34</v>
      </c>
      <c r="E297" s="49">
        <v>15</v>
      </c>
      <c r="F297" s="56"/>
      <c r="G297" s="56"/>
      <c r="H297" s="56">
        <f t="shared" si="14"/>
        <v>0</v>
      </c>
    </row>
    <row r="298" spans="2:8" s="74" customFormat="1" ht="38.25" x14ac:dyDescent="0.25">
      <c r="B298" s="58" t="s">
        <v>354</v>
      </c>
      <c r="C298" s="59" t="s">
        <v>63</v>
      </c>
      <c r="D298" s="48" t="s">
        <v>40</v>
      </c>
      <c r="E298" s="49">
        <v>0.23</v>
      </c>
      <c r="F298" s="56"/>
      <c r="G298" s="56"/>
      <c r="H298" s="56">
        <f t="shared" si="14"/>
        <v>0</v>
      </c>
    </row>
    <row r="299" spans="2:8" s="74" customFormat="1" ht="63.75" x14ac:dyDescent="0.25">
      <c r="B299" s="58" t="s">
        <v>355</v>
      </c>
      <c r="C299" s="59" t="s">
        <v>549</v>
      </c>
      <c r="D299" s="48" t="s">
        <v>47</v>
      </c>
      <c r="E299" s="49">
        <v>1</v>
      </c>
      <c r="F299" s="56"/>
      <c r="G299" s="56"/>
      <c r="H299" s="56">
        <f t="shared" si="14"/>
        <v>0</v>
      </c>
    </row>
    <row r="300" spans="2:8" s="74" customFormat="1" ht="25.5" x14ac:dyDescent="0.25">
      <c r="B300" s="58" t="s">
        <v>356</v>
      </c>
      <c r="C300" s="21" t="s">
        <v>112</v>
      </c>
      <c r="D300" s="48" t="s">
        <v>60</v>
      </c>
      <c r="E300" s="49">
        <v>8</v>
      </c>
      <c r="F300" s="56"/>
      <c r="G300" s="56"/>
      <c r="H300" s="56">
        <f t="shared" si="14"/>
        <v>0</v>
      </c>
    </row>
    <row r="301" spans="2:8" s="74" customFormat="1" ht="25.5" x14ac:dyDescent="0.25">
      <c r="B301" s="58" t="s">
        <v>357</v>
      </c>
      <c r="C301" s="21" t="s">
        <v>550</v>
      </c>
      <c r="D301" s="48" t="s">
        <v>60</v>
      </c>
      <c r="E301" s="49">
        <v>12</v>
      </c>
      <c r="F301" s="56"/>
      <c r="G301" s="56"/>
      <c r="H301" s="56">
        <f t="shared" si="14"/>
        <v>0</v>
      </c>
    </row>
    <row r="302" spans="2:8" s="74" customFormat="1" ht="38.25" x14ac:dyDescent="0.25">
      <c r="B302" s="58" t="s">
        <v>358</v>
      </c>
      <c r="C302" s="59" t="s">
        <v>551</v>
      </c>
      <c r="D302" s="48" t="s">
        <v>60</v>
      </c>
      <c r="E302" s="49">
        <v>12</v>
      </c>
      <c r="F302" s="56"/>
      <c r="G302" s="56"/>
      <c r="H302" s="56">
        <f t="shared" si="14"/>
        <v>0</v>
      </c>
    </row>
    <row r="303" spans="2:8" s="74" customFormat="1" ht="25.5" x14ac:dyDescent="0.25">
      <c r="B303" s="58" t="s">
        <v>359</v>
      </c>
      <c r="C303" s="21" t="s">
        <v>552</v>
      </c>
      <c r="D303" s="48" t="s">
        <v>47</v>
      </c>
      <c r="E303" s="49">
        <v>1</v>
      </c>
      <c r="F303" s="56"/>
      <c r="G303" s="56"/>
      <c r="H303" s="56">
        <f t="shared" si="14"/>
        <v>0</v>
      </c>
    </row>
    <row r="304" spans="2:8" s="74" customFormat="1" ht="38.25" x14ac:dyDescent="0.25">
      <c r="B304" s="58" t="s">
        <v>360</v>
      </c>
      <c r="C304" s="21" t="s">
        <v>553</v>
      </c>
      <c r="D304" s="48" t="s">
        <v>34</v>
      </c>
      <c r="E304" s="49">
        <v>20</v>
      </c>
      <c r="F304" s="56"/>
      <c r="G304" s="56"/>
      <c r="H304" s="56">
        <f t="shared" si="14"/>
        <v>0</v>
      </c>
    </row>
    <row r="305" spans="2:8" s="74" customFormat="1" x14ac:dyDescent="0.25">
      <c r="B305" s="51" t="s">
        <v>152</v>
      </c>
      <c r="C305" s="52" t="s">
        <v>559</v>
      </c>
      <c r="D305" s="48" t="s">
        <v>482</v>
      </c>
      <c r="E305" s="49">
        <v>0</v>
      </c>
      <c r="F305" s="56"/>
      <c r="G305" s="56"/>
      <c r="H305" s="75">
        <f>SUM(H306:H317)</f>
        <v>0</v>
      </c>
    </row>
    <row r="306" spans="2:8" s="74" customFormat="1" ht="38.25" x14ac:dyDescent="0.25">
      <c r="B306" s="58" t="s">
        <v>361</v>
      </c>
      <c r="C306" s="59" t="s">
        <v>560</v>
      </c>
      <c r="D306" s="48" t="s">
        <v>34</v>
      </c>
      <c r="E306" s="49">
        <v>50</v>
      </c>
      <c r="F306" s="56"/>
      <c r="G306" s="56"/>
      <c r="H306" s="56">
        <f t="shared" ref="H306:H317" si="15">+ROUND(E306*F306,2)</f>
        <v>0</v>
      </c>
    </row>
    <row r="307" spans="2:8" s="74" customFormat="1" ht="114.75" x14ac:dyDescent="0.25">
      <c r="B307" s="58" t="s">
        <v>362</v>
      </c>
      <c r="C307" s="59" t="s">
        <v>561</v>
      </c>
      <c r="D307" s="48" t="s">
        <v>60</v>
      </c>
      <c r="E307" s="49">
        <v>15</v>
      </c>
      <c r="F307" s="56"/>
      <c r="G307" s="56"/>
      <c r="H307" s="56">
        <f t="shared" si="15"/>
        <v>0</v>
      </c>
    </row>
    <row r="308" spans="2:8" s="74" customFormat="1" ht="38.25" x14ac:dyDescent="0.25">
      <c r="B308" s="58" t="s">
        <v>363</v>
      </c>
      <c r="C308" s="21" t="s">
        <v>562</v>
      </c>
      <c r="D308" s="48" t="s">
        <v>34</v>
      </c>
      <c r="E308" s="49">
        <v>50</v>
      </c>
      <c r="F308" s="56"/>
      <c r="G308" s="56"/>
      <c r="H308" s="56">
        <f t="shared" si="15"/>
        <v>0</v>
      </c>
    </row>
    <row r="309" spans="2:8" s="74" customFormat="1" ht="25.5" x14ac:dyDescent="0.25">
      <c r="B309" s="58" t="s">
        <v>364</v>
      </c>
      <c r="C309" s="59" t="s">
        <v>563</v>
      </c>
      <c r="D309" s="48" t="s">
        <v>34</v>
      </c>
      <c r="E309" s="49">
        <v>36</v>
      </c>
      <c r="F309" s="56"/>
      <c r="G309" s="56"/>
      <c r="H309" s="56">
        <f t="shared" si="15"/>
        <v>0</v>
      </c>
    </row>
    <row r="310" spans="2:8" s="74" customFormat="1" ht="25.5" x14ac:dyDescent="0.25">
      <c r="B310" s="58" t="s">
        <v>365</v>
      </c>
      <c r="C310" s="59" t="s">
        <v>564</v>
      </c>
      <c r="D310" s="48" t="s">
        <v>34</v>
      </c>
      <c r="E310" s="49">
        <v>30</v>
      </c>
      <c r="F310" s="56"/>
      <c r="G310" s="56"/>
      <c r="H310" s="56">
        <f t="shared" si="15"/>
        <v>0</v>
      </c>
    </row>
    <row r="311" spans="2:8" s="74" customFormat="1" ht="51" x14ac:dyDescent="0.25">
      <c r="B311" s="58" t="s">
        <v>366</v>
      </c>
      <c r="C311" s="59" t="s">
        <v>606</v>
      </c>
      <c r="D311" s="48" t="s">
        <v>47</v>
      </c>
      <c r="E311" s="49">
        <v>55</v>
      </c>
      <c r="F311" s="56"/>
      <c r="G311" s="56"/>
      <c r="H311" s="56">
        <f t="shared" si="15"/>
        <v>0</v>
      </c>
    </row>
    <row r="312" spans="2:8" s="74" customFormat="1" ht="38.25" x14ac:dyDescent="0.25">
      <c r="B312" s="58" t="s">
        <v>367</v>
      </c>
      <c r="C312" s="59" t="s">
        <v>567</v>
      </c>
      <c r="D312" s="48" t="s">
        <v>47</v>
      </c>
      <c r="E312" s="49">
        <v>51</v>
      </c>
      <c r="F312" s="56"/>
      <c r="G312" s="56"/>
      <c r="H312" s="56">
        <f t="shared" si="15"/>
        <v>0</v>
      </c>
    </row>
    <row r="313" spans="2:8" s="74" customFormat="1" ht="38.25" x14ac:dyDescent="0.25">
      <c r="B313" s="58" t="s">
        <v>368</v>
      </c>
      <c r="C313" s="59" t="s">
        <v>610</v>
      </c>
      <c r="D313" s="48" t="s">
        <v>47</v>
      </c>
      <c r="E313" s="49">
        <v>1</v>
      </c>
      <c r="F313" s="56"/>
      <c r="G313" s="56"/>
      <c r="H313" s="56">
        <f t="shared" si="15"/>
        <v>0</v>
      </c>
    </row>
    <row r="314" spans="2:8" s="74" customFormat="1" ht="51" x14ac:dyDescent="0.25">
      <c r="B314" s="58" t="s">
        <v>369</v>
      </c>
      <c r="C314" s="60" t="s">
        <v>611</v>
      </c>
      <c r="D314" s="48" t="s">
        <v>47</v>
      </c>
      <c r="E314" s="49">
        <v>2</v>
      </c>
      <c r="F314" s="56"/>
      <c r="G314" s="56"/>
      <c r="H314" s="56">
        <f t="shared" si="15"/>
        <v>0</v>
      </c>
    </row>
    <row r="315" spans="2:8" s="74" customFormat="1" ht="25.5" x14ac:dyDescent="0.25">
      <c r="B315" s="58" t="s">
        <v>370</v>
      </c>
      <c r="C315" s="59" t="s">
        <v>565</v>
      </c>
      <c r="D315" s="48" t="s">
        <v>34</v>
      </c>
      <c r="E315" s="49">
        <v>30</v>
      </c>
      <c r="F315" s="56"/>
      <c r="G315" s="56"/>
      <c r="H315" s="56">
        <f t="shared" si="15"/>
        <v>0</v>
      </c>
    </row>
    <row r="316" spans="2:8" s="74" customFormat="1" ht="38.25" x14ac:dyDescent="0.25">
      <c r="B316" s="58" t="s">
        <v>371</v>
      </c>
      <c r="C316" s="59" t="s">
        <v>568</v>
      </c>
      <c r="D316" s="48" t="s">
        <v>47</v>
      </c>
      <c r="E316" s="49">
        <v>51</v>
      </c>
      <c r="F316" s="56"/>
      <c r="G316" s="56"/>
      <c r="H316" s="56">
        <f t="shared" si="15"/>
        <v>0</v>
      </c>
    </row>
    <row r="317" spans="2:8" s="74" customFormat="1" ht="38.25" x14ac:dyDescent="0.25">
      <c r="B317" s="58" t="s">
        <v>372</v>
      </c>
      <c r="C317" s="21" t="s">
        <v>607</v>
      </c>
      <c r="D317" s="48" t="s">
        <v>47</v>
      </c>
      <c r="E317" s="49">
        <v>12</v>
      </c>
      <c r="F317" s="56"/>
      <c r="G317" s="56"/>
      <c r="H317" s="56">
        <f t="shared" si="15"/>
        <v>0</v>
      </c>
    </row>
    <row r="318" spans="2:8" s="74" customFormat="1" x14ac:dyDescent="0.25">
      <c r="B318" s="51" t="s">
        <v>153</v>
      </c>
      <c r="C318" s="52" t="s">
        <v>123</v>
      </c>
      <c r="D318" s="48" t="s">
        <v>482</v>
      </c>
      <c r="E318" s="49">
        <v>0</v>
      </c>
      <c r="F318" s="56"/>
      <c r="G318" s="56"/>
      <c r="H318" s="75">
        <f>SUM(H319:H320)</f>
        <v>0</v>
      </c>
    </row>
    <row r="319" spans="2:8" s="74" customFormat="1" ht="127.5" x14ac:dyDescent="0.25">
      <c r="B319" s="58" t="s">
        <v>373</v>
      </c>
      <c r="C319" s="21" t="s">
        <v>575</v>
      </c>
      <c r="D319" s="48" t="s">
        <v>39</v>
      </c>
      <c r="E319" s="49">
        <v>700</v>
      </c>
      <c r="F319" s="56"/>
      <c r="G319" s="56"/>
      <c r="H319" s="56">
        <f>+ROUND(E319*F319,2)</f>
        <v>0</v>
      </c>
    </row>
    <row r="320" spans="2:8" s="74" customFormat="1" ht="140.25" x14ac:dyDescent="0.25">
      <c r="B320" s="58" t="s">
        <v>374</v>
      </c>
      <c r="C320" s="59" t="s">
        <v>576</v>
      </c>
      <c r="D320" s="48" t="s">
        <v>39</v>
      </c>
      <c r="E320" s="49">
        <v>2</v>
      </c>
      <c r="F320" s="56"/>
      <c r="G320" s="56"/>
      <c r="H320" s="56">
        <f>+ROUND(E320*F320,2)</f>
        <v>0</v>
      </c>
    </row>
    <row r="321" spans="2:8" s="74" customFormat="1" x14ac:dyDescent="0.25">
      <c r="B321" s="51" t="s">
        <v>154</v>
      </c>
      <c r="C321" s="52" t="s">
        <v>126</v>
      </c>
      <c r="D321" s="48" t="s">
        <v>482</v>
      </c>
      <c r="E321" s="49">
        <v>0</v>
      </c>
      <c r="F321" s="56"/>
      <c r="G321" s="56"/>
      <c r="H321" s="75">
        <f>SUM(H322:H322)</f>
        <v>0</v>
      </c>
    </row>
    <row r="322" spans="2:8" s="74" customFormat="1" ht="25.5" x14ac:dyDescent="0.25">
      <c r="B322" s="58" t="s">
        <v>375</v>
      </c>
      <c r="C322" s="59" t="s">
        <v>577</v>
      </c>
      <c r="D322" s="48" t="s">
        <v>39</v>
      </c>
      <c r="E322" s="49">
        <v>2350</v>
      </c>
      <c r="F322" s="56"/>
      <c r="G322" s="56"/>
      <c r="H322" s="56">
        <f>+ROUND(E322*F322,2)</f>
        <v>0</v>
      </c>
    </row>
    <row r="323" spans="2:8" s="74" customFormat="1" ht="25.5" x14ac:dyDescent="0.25">
      <c r="B323" s="47" t="s">
        <v>155</v>
      </c>
      <c r="C323" s="37" t="s">
        <v>679</v>
      </c>
      <c r="D323" s="48"/>
      <c r="E323" s="49"/>
      <c r="F323" s="56"/>
      <c r="G323" s="56"/>
      <c r="H323" s="50">
        <f>+H324+H336+H381+H401+H413+H417+H433+H436</f>
        <v>0</v>
      </c>
    </row>
    <row r="324" spans="2:8" s="74" customFormat="1" x14ac:dyDescent="0.25">
      <c r="B324" s="51" t="s">
        <v>156</v>
      </c>
      <c r="C324" s="52" t="s">
        <v>75</v>
      </c>
      <c r="D324" s="53"/>
      <c r="E324" s="54"/>
      <c r="F324" s="55"/>
      <c r="G324" s="56"/>
      <c r="H324" s="57">
        <f>SUM(H325:H335)</f>
        <v>0</v>
      </c>
    </row>
    <row r="325" spans="2:8" s="74" customFormat="1" ht="25.5" x14ac:dyDescent="0.25">
      <c r="B325" s="58" t="s">
        <v>376</v>
      </c>
      <c r="C325" s="59" t="s">
        <v>76</v>
      </c>
      <c r="D325" s="48" t="s">
        <v>39</v>
      </c>
      <c r="E325" s="49">
        <v>20</v>
      </c>
      <c r="F325" s="56"/>
      <c r="G325" s="48"/>
      <c r="H325" s="56">
        <f t="shared" ref="H325:H335" si="16">+ROUND(E325*F325,2)</f>
        <v>0</v>
      </c>
    </row>
    <row r="326" spans="2:8" s="74" customFormat="1" ht="38.25" x14ac:dyDescent="0.25">
      <c r="B326" s="58" t="s">
        <v>377</v>
      </c>
      <c r="C326" s="59" t="s">
        <v>77</v>
      </c>
      <c r="D326" s="48" t="s">
        <v>39</v>
      </c>
      <c r="E326" s="49">
        <v>140</v>
      </c>
      <c r="F326" s="56"/>
      <c r="G326" s="48"/>
      <c r="H326" s="56">
        <f t="shared" si="16"/>
        <v>0</v>
      </c>
    </row>
    <row r="327" spans="2:8" s="74" customFormat="1" ht="25.5" x14ac:dyDescent="0.25">
      <c r="B327" s="58" t="s">
        <v>378</v>
      </c>
      <c r="C327" s="59" t="s">
        <v>78</v>
      </c>
      <c r="D327" s="48" t="s">
        <v>34</v>
      </c>
      <c r="E327" s="49">
        <v>25</v>
      </c>
      <c r="F327" s="56"/>
      <c r="G327" s="48"/>
      <c r="H327" s="56">
        <f t="shared" si="16"/>
        <v>0</v>
      </c>
    </row>
    <row r="328" spans="2:8" s="74" customFormat="1" ht="38.25" x14ac:dyDescent="0.25">
      <c r="B328" s="58" t="s">
        <v>379</v>
      </c>
      <c r="C328" s="59" t="s">
        <v>79</v>
      </c>
      <c r="D328" s="48" t="s">
        <v>40</v>
      </c>
      <c r="E328" s="49">
        <v>35</v>
      </c>
      <c r="F328" s="56"/>
      <c r="G328" s="48"/>
      <c r="H328" s="56">
        <f t="shared" si="16"/>
        <v>0</v>
      </c>
    </row>
    <row r="329" spans="2:8" s="74" customFormat="1" ht="38.25" x14ac:dyDescent="0.25">
      <c r="B329" s="58" t="s">
        <v>380</v>
      </c>
      <c r="C329" s="59" t="s">
        <v>80</v>
      </c>
      <c r="D329" s="48" t="s">
        <v>40</v>
      </c>
      <c r="E329" s="49">
        <v>174.65</v>
      </c>
      <c r="F329" s="56"/>
      <c r="G329" s="56"/>
      <c r="H329" s="56">
        <f t="shared" si="16"/>
        <v>0</v>
      </c>
    </row>
    <row r="330" spans="2:8" s="74" customFormat="1" ht="38.25" x14ac:dyDescent="0.25">
      <c r="B330" s="58" t="s">
        <v>381</v>
      </c>
      <c r="C330" s="59" t="s">
        <v>483</v>
      </c>
      <c r="D330" s="48" t="s">
        <v>81</v>
      </c>
      <c r="E330" s="49">
        <v>1397.2</v>
      </c>
      <c r="F330" s="56"/>
      <c r="G330" s="56"/>
      <c r="H330" s="56">
        <f t="shared" si="16"/>
        <v>0</v>
      </c>
    </row>
    <row r="331" spans="2:8" s="74" customFormat="1" ht="38.25" x14ac:dyDescent="0.25">
      <c r="B331" s="58" t="s">
        <v>382</v>
      </c>
      <c r="C331" s="59" t="s">
        <v>484</v>
      </c>
      <c r="D331" s="48" t="s">
        <v>47</v>
      </c>
      <c r="E331" s="49">
        <v>9</v>
      </c>
      <c r="F331" s="56"/>
      <c r="G331" s="56"/>
      <c r="H331" s="56">
        <f t="shared" si="16"/>
        <v>0</v>
      </c>
    </row>
    <row r="332" spans="2:8" s="74" customFormat="1" ht="38.25" x14ac:dyDescent="0.25">
      <c r="B332" s="58" t="s">
        <v>383</v>
      </c>
      <c r="C332" s="59" t="s">
        <v>485</v>
      </c>
      <c r="D332" s="48" t="s">
        <v>47</v>
      </c>
      <c r="E332" s="49">
        <v>13</v>
      </c>
      <c r="F332" s="56"/>
      <c r="G332" s="56"/>
      <c r="H332" s="56">
        <f t="shared" si="16"/>
        <v>0</v>
      </c>
    </row>
    <row r="333" spans="2:8" s="74" customFormat="1" ht="51" x14ac:dyDescent="0.25">
      <c r="B333" s="58" t="s">
        <v>384</v>
      </c>
      <c r="C333" s="59" t="s">
        <v>486</v>
      </c>
      <c r="D333" s="48" t="s">
        <v>60</v>
      </c>
      <c r="E333" s="49">
        <v>35</v>
      </c>
      <c r="F333" s="56"/>
      <c r="G333" s="56"/>
      <c r="H333" s="56">
        <f t="shared" si="16"/>
        <v>0</v>
      </c>
    </row>
    <row r="334" spans="2:8" s="74" customFormat="1" ht="63.75" x14ac:dyDescent="0.25">
      <c r="B334" s="58" t="s">
        <v>385</v>
      </c>
      <c r="C334" s="59" t="s">
        <v>487</v>
      </c>
      <c r="D334" s="48" t="s">
        <v>39</v>
      </c>
      <c r="E334" s="49">
        <v>1626.4</v>
      </c>
      <c r="F334" s="56"/>
      <c r="G334" s="56"/>
      <c r="H334" s="56">
        <f t="shared" si="16"/>
        <v>0</v>
      </c>
    </row>
    <row r="335" spans="2:8" s="74" customFormat="1" ht="38.25" x14ac:dyDescent="0.25">
      <c r="B335" s="58" t="s">
        <v>386</v>
      </c>
      <c r="C335" s="21" t="s">
        <v>488</v>
      </c>
      <c r="D335" s="48" t="s">
        <v>39</v>
      </c>
      <c r="E335" s="49">
        <v>290</v>
      </c>
      <c r="F335" s="56"/>
      <c r="G335" s="56"/>
      <c r="H335" s="56">
        <f t="shared" si="16"/>
        <v>0</v>
      </c>
    </row>
    <row r="336" spans="2:8" s="74" customFormat="1" x14ac:dyDescent="0.25">
      <c r="B336" s="51" t="s">
        <v>162</v>
      </c>
      <c r="C336" s="52" t="s">
        <v>83</v>
      </c>
      <c r="D336" s="48" t="s">
        <v>482</v>
      </c>
      <c r="E336" s="49">
        <v>0</v>
      </c>
      <c r="F336" s="56"/>
      <c r="G336" s="56"/>
      <c r="H336" s="75">
        <f>SUM(H337:H380)</f>
        <v>0</v>
      </c>
    </row>
    <row r="337" spans="2:8" s="74" customFormat="1" ht="25.5" x14ac:dyDescent="0.25">
      <c r="B337" s="58" t="s">
        <v>387</v>
      </c>
      <c r="C337" s="59" t="s">
        <v>489</v>
      </c>
      <c r="D337" s="48" t="s">
        <v>34</v>
      </c>
      <c r="E337" s="49">
        <v>81</v>
      </c>
      <c r="F337" s="56"/>
      <c r="G337" s="56"/>
      <c r="H337" s="56">
        <f t="shared" ref="H337:H380" si="17">+ROUND(E337*F337,2)</f>
        <v>0</v>
      </c>
    </row>
    <row r="338" spans="2:8" s="74" customFormat="1" ht="51" x14ac:dyDescent="0.25">
      <c r="B338" s="58" t="s">
        <v>388</v>
      </c>
      <c r="C338" s="59" t="s">
        <v>490</v>
      </c>
      <c r="D338" s="48" t="s">
        <v>47</v>
      </c>
      <c r="E338" s="49">
        <v>2</v>
      </c>
      <c r="F338" s="56"/>
      <c r="G338" s="56"/>
      <c r="H338" s="56">
        <f t="shared" si="17"/>
        <v>0</v>
      </c>
    </row>
    <row r="339" spans="2:8" s="74" customFormat="1" ht="102" x14ac:dyDescent="0.25">
      <c r="B339" s="58" t="s">
        <v>389</v>
      </c>
      <c r="C339" s="59" t="s">
        <v>495</v>
      </c>
      <c r="D339" s="48" t="s">
        <v>47</v>
      </c>
      <c r="E339" s="49">
        <v>2</v>
      </c>
      <c r="F339" s="56"/>
      <c r="G339" s="56"/>
      <c r="H339" s="56">
        <f t="shared" si="17"/>
        <v>0</v>
      </c>
    </row>
    <row r="340" spans="2:8" s="74" customFormat="1" ht="89.25" x14ac:dyDescent="0.25">
      <c r="B340" s="58" t="s">
        <v>390</v>
      </c>
      <c r="C340" s="59" t="s">
        <v>496</v>
      </c>
      <c r="D340" s="48" t="s">
        <v>39</v>
      </c>
      <c r="E340" s="49">
        <v>12.6</v>
      </c>
      <c r="F340" s="56"/>
      <c r="G340" s="56"/>
      <c r="H340" s="56">
        <f t="shared" si="17"/>
        <v>0</v>
      </c>
    </row>
    <row r="341" spans="2:8" s="74" customFormat="1" ht="51" x14ac:dyDescent="0.25">
      <c r="B341" s="58" t="s">
        <v>391</v>
      </c>
      <c r="C341" s="59" t="s">
        <v>497</v>
      </c>
      <c r="D341" s="48" t="s">
        <v>61</v>
      </c>
      <c r="E341" s="49">
        <v>380</v>
      </c>
      <c r="F341" s="56"/>
      <c r="G341" s="56"/>
      <c r="H341" s="56">
        <f t="shared" si="17"/>
        <v>0</v>
      </c>
    </row>
    <row r="342" spans="2:8" s="74" customFormat="1" ht="140.25" x14ac:dyDescent="0.25">
      <c r="B342" s="58" t="s">
        <v>392</v>
      </c>
      <c r="C342" s="59" t="s">
        <v>498</v>
      </c>
      <c r="D342" s="48" t="s">
        <v>39</v>
      </c>
      <c r="E342" s="49">
        <v>51.3</v>
      </c>
      <c r="F342" s="56"/>
      <c r="G342" s="56"/>
      <c r="H342" s="56">
        <f t="shared" si="17"/>
        <v>0</v>
      </c>
    </row>
    <row r="343" spans="2:8" s="74" customFormat="1" ht="38.25" x14ac:dyDescent="0.25">
      <c r="B343" s="58" t="s">
        <v>393</v>
      </c>
      <c r="C343" s="59" t="s">
        <v>499</v>
      </c>
      <c r="D343" s="48" t="s">
        <v>39</v>
      </c>
      <c r="E343" s="49">
        <v>12.6</v>
      </c>
      <c r="F343" s="56"/>
      <c r="G343" s="56"/>
      <c r="H343" s="56">
        <f t="shared" si="17"/>
        <v>0</v>
      </c>
    </row>
    <row r="344" spans="2:8" s="74" customFormat="1" ht="25.5" x14ac:dyDescent="0.25">
      <c r="B344" s="58" t="s">
        <v>394</v>
      </c>
      <c r="C344" s="59" t="s">
        <v>84</v>
      </c>
      <c r="D344" s="48" t="s">
        <v>47</v>
      </c>
      <c r="E344" s="49">
        <v>7</v>
      </c>
      <c r="F344" s="56"/>
      <c r="G344" s="56"/>
      <c r="H344" s="56">
        <f t="shared" si="17"/>
        <v>0</v>
      </c>
    </row>
    <row r="345" spans="2:8" s="74" customFormat="1" ht="38.25" x14ac:dyDescent="0.25">
      <c r="B345" s="58" t="s">
        <v>395</v>
      </c>
      <c r="C345" s="59" t="s">
        <v>500</v>
      </c>
      <c r="D345" s="48" t="s">
        <v>39</v>
      </c>
      <c r="E345" s="49">
        <v>11</v>
      </c>
      <c r="F345" s="56"/>
      <c r="G345" s="56"/>
      <c r="H345" s="56">
        <f t="shared" si="17"/>
        <v>0</v>
      </c>
    </row>
    <row r="346" spans="2:8" s="74" customFormat="1" ht="51" x14ac:dyDescent="0.25">
      <c r="B346" s="58" t="s">
        <v>396</v>
      </c>
      <c r="C346" s="21" t="s">
        <v>501</v>
      </c>
      <c r="D346" s="48" t="s">
        <v>47</v>
      </c>
      <c r="E346" s="49">
        <v>1</v>
      </c>
      <c r="F346" s="56"/>
      <c r="G346" s="56"/>
      <c r="H346" s="56">
        <f t="shared" si="17"/>
        <v>0</v>
      </c>
    </row>
    <row r="347" spans="2:8" s="74" customFormat="1" ht="51" x14ac:dyDescent="0.25">
      <c r="B347" s="58" t="s">
        <v>397</v>
      </c>
      <c r="C347" s="59" t="s">
        <v>502</v>
      </c>
      <c r="D347" s="48" t="s">
        <v>39</v>
      </c>
      <c r="E347" s="49">
        <v>500</v>
      </c>
      <c r="F347" s="56"/>
      <c r="G347" s="56"/>
      <c r="H347" s="56">
        <f t="shared" si="17"/>
        <v>0</v>
      </c>
    </row>
    <row r="348" spans="2:8" s="74" customFormat="1" ht="38.25" x14ac:dyDescent="0.25">
      <c r="B348" s="58" t="s">
        <v>398</v>
      </c>
      <c r="C348" s="21" t="s">
        <v>85</v>
      </c>
      <c r="D348" s="48" t="s">
        <v>34</v>
      </c>
      <c r="E348" s="49">
        <v>25</v>
      </c>
      <c r="F348" s="56"/>
      <c r="G348" s="56"/>
      <c r="H348" s="56">
        <f t="shared" si="17"/>
        <v>0</v>
      </c>
    </row>
    <row r="349" spans="2:8" s="74" customFormat="1" ht="38.25" x14ac:dyDescent="0.25">
      <c r="B349" s="58" t="s">
        <v>399</v>
      </c>
      <c r="C349" s="21" t="s">
        <v>503</v>
      </c>
      <c r="D349" s="48" t="s">
        <v>47</v>
      </c>
      <c r="E349" s="49">
        <v>1</v>
      </c>
      <c r="F349" s="56"/>
      <c r="G349" s="56"/>
      <c r="H349" s="56">
        <f t="shared" si="17"/>
        <v>0</v>
      </c>
    </row>
    <row r="350" spans="2:8" s="74" customFormat="1" ht="51" x14ac:dyDescent="0.25">
      <c r="B350" s="58" t="s">
        <v>400</v>
      </c>
      <c r="C350" s="21" t="s">
        <v>504</v>
      </c>
      <c r="D350" s="48" t="s">
        <v>47</v>
      </c>
      <c r="E350" s="49">
        <v>1</v>
      </c>
      <c r="F350" s="56"/>
      <c r="G350" s="56"/>
      <c r="H350" s="56">
        <f t="shared" si="17"/>
        <v>0</v>
      </c>
    </row>
    <row r="351" spans="2:8" s="74" customFormat="1" ht="63.75" x14ac:dyDescent="0.25">
      <c r="B351" s="58" t="s">
        <v>401</v>
      </c>
      <c r="C351" s="59" t="s">
        <v>513</v>
      </c>
      <c r="D351" s="48" t="s">
        <v>39</v>
      </c>
      <c r="E351" s="49">
        <v>10</v>
      </c>
      <c r="F351" s="56"/>
      <c r="G351" s="56"/>
      <c r="H351" s="56">
        <f t="shared" si="17"/>
        <v>0</v>
      </c>
    </row>
    <row r="352" spans="2:8" s="74" customFormat="1" ht="51" x14ac:dyDescent="0.25">
      <c r="B352" s="58" t="s">
        <v>402</v>
      </c>
      <c r="C352" s="59" t="s">
        <v>505</v>
      </c>
      <c r="D352" s="48" t="s">
        <v>34</v>
      </c>
      <c r="E352" s="49">
        <v>50</v>
      </c>
      <c r="F352" s="56"/>
      <c r="G352" s="56"/>
      <c r="H352" s="56">
        <f t="shared" si="17"/>
        <v>0</v>
      </c>
    </row>
    <row r="353" spans="2:8" s="74" customFormat="1" ht="76.5" x14ac:dyDescent="0.25">
      <c r="B353" s="58" t="s">
        <v>403</v>
      </c>
      <c r="C353" s="59" t="s">
        <v>506</v>
      </c>
      <c r="D353" s="48" t="s">
        <v>39</v>
      </c>
      <c r="E353" s="49">
        <v>120</v>
      </c>
      <c r="F353" s="56"/>
      <c r="G353" s="56"/>
      <c r="H353" s="56">
        <f t="shared" si="17"/>
        <v>0</v>
      </c>
    </row>
    <row r="354" spans="2:8" s="74" customFormat="1" ht="76.5" x14ac:dyDescent="0.25">
      <c r="B354" s="58" t="s">
        <v>404</v>
      </c>
      <c r="C354" s="59" t="s">
        <v>507</v>
      </c>
      <c r="D354" s="48" t="s">
        <v>34</v>
      </c>
      <c r="E354" s="49">
        <v>117.62</v>
      </c>
      <c r="F354" s="56"/>
      <c r="G354" s="56"/>
      <c r="H354" s="56">
        <f t="shared" si="17"/>
        <v>0</v>
      </c>
    </row>
    <row r="355" spans="2:8" s="74" customFormat="1" ht="63.75" x14ac:dyDescent="0.25">
      <c r="B355" s="58" t="s">
        <v>405</v>
      </c>
      <c r="C355" s="59" t="s">
        <v>508</v>
      </c>
      <c r="D355" s="48" t="s">
        <v>39</v>
      </c>
      <c r="E355" s="49">
        <v>43.85</v>
      </c>
      <c r="F355" s="56"/>
      <c r="G355" s="56"/>
      <c r="H355" s="56">
        <f t="shared" si="17"/>
        <v>0</v>
      </c>
    </row>
    <row r="356" spans="2:8" s="74" customFormat="1" ht="63.75" x14ac:dyDescent="0.25">
      <c r="B356" s="58" t="s">
        <v>406</v>
      </c>
      <c r="C356" s="59" t="s">
        <v>509</v>
      </c>
      <c r="D356" s="48" t="s">
        <v>47</v>
      </c>
      <c r="E356" s="49">
        <v>1</v>
      </c>
      <c r="F356" s="56"/>
      <c r="G356" s="56"/>
      <c r="H356" s="56">
        <f t="shared" si="17"/>
        <v>0</v>
      </c>
    </row>
    <row r="357" spans="2:8" s="74" customFormat="1" ht="51" x14ac:dyDescent="0.25">
      <c r="B357" s="58" t="s">
        <v>407</v>
      </c>
      <c r="C357" s="59" t="s">
        <v>510</v>
      </c>
      <c r="D357" s="48" t="s">
        <v>47</v>
      </c>
      <c r="E357" s="49">
        <v>1</v>
      </c>
      <c r="F357" s="56"/>
      <c r="G357" s="56"/>
      <c r="H357" s="56">
        <f t="shared" si="17"/>
        <v>0</v>
      </c>
    </row>
    <row r="358" spans="2:8" s="74" customFormat="1" ht="51" x14ac:dyDescent="0.25">
      <c r="B358" s="58" t="s">
        <v>408</v>
      </c>
      <c r="C358" s="59" t="s">
        <v>511</v>
      </c>
      <c r="D358" s="48" t="s">
        <v>47</v>
      </c>
      <c r="E358" s="49">
        <v>1</v>
      </c>
      <c r="F358" s="56"/>
      <c r="G358" s="56"/>
      <c r="H358" s="56">
        <f t="shared" si="17"/>
        <v>0</v>
      </c>
    </row>
    <row r="359" spans="2:8" s="74" customFormat="1" ht="51" x14ac:dyDescent="0.25">
      <c r="B359" s="58" t="s">
        <v>409</v>
      </c>
      <c r="C359" s="59" t="s">
        <v>512</v>
      </c>
      <c r="D359" s="48" t="s">
        <v>47</v>
      </c>
      <c r="E359" s="49">
        <v>1</v>
      </c>
      <c r="F359" s="56"/>
      <c r="G359" s="56"/>
      <c r="H359" s="56">
        <f t="shared" si="17"/>
        <v>0</v>
      </c>
    </row>
    <row r="360" spans="2:8" s="74" customFormat="1" ht="63.75" x14ac:dyDescent="0.25">
      <c r="B360" s="58" t="s">
        <v>410</v>
      </c>
      <c r="C360" s="59" t="s">
        <v>514</v>
      </c>
      <c r="D360" s="48" t="s">
        <v>34</v>
      </c>
      <c r="E360" s="49">
        <v>6.22</v>
      </c>
      <c r="F360" s="56"/>
      <c r="G360" s="56"/>
      <c r="H360" s="56">
        <f t="shared" si="17"/>
        <v>0</v>
      </c>
    </row>
    <row r="361" spans="2:8" s="74" customFormat="1" ht="25.5" x14ac:dyDescent="0.25">
      <c r="B361" s="58" t="s">
        <v>411</v>
      </c>
      <c r="C361" s="59" t="s">
        <v>515</v>
      </c>
      <c r="D361" s="48" t="s">
        <v>39</v>
      </c>
      <c r="E361" s="49">
        <v>5.4</v>
      </c>
      <c r="F361" s="56"/>
      <c r="G361" s="56"/>
      <c r="H361" s="56">
        <f t="shared" si="17"/>
        <v>0</v>
      </c>
    </row>
    <row r="362" spans="2:8" s="74" customFormat="1" ht="38.25" x14ac:dyDescent="0.25">
      <c r="B362" s="58" t="s">
        <v>412</v>
      </c>
      <c r="C362" s="59" t="s">
        <v>88</v>
      </c>
      <c r="D362" s="48" t="s">
        <v>39</v>
      </c>
      <c r="E362" s="49">
        <v>2.2400000000000002</v>
      </c>
      <c r="F362" s="56"/>
      <c r="G362" s="56"/>
      <c r="H362" s="56">
        <f t="shared" si="17"/>
        <v>0</v>
      </c>
    </row>
    <row r="363" spans="2:8" s="74" customFormat="1" ht="38.25" x14ac:dyDescent="0.25">
      <c r="B363" s="58" t="s">
        <v>413</v>
      </c>
      <c r="C363" s="59" t="s">
        <v>516</v>
      </c>
      <c r="D363" s="48" t="s">
        <v>39</v>
      </c>
      <c r="E363" s="49">
        <v>347.65</v>
      </c>
      <c r="F363" s="56"/>
      <c r="G363" s="56"/>
      <c r="H363" s="56">
        <f t="shared" si="17"/>
        <v>0</v>
      </c>
    </row>
    <row r="364" spans="2:8" s="74" customFormat="1" ht="38.25" x14ac:dyDescent="0.25">
      <c r="B364" s="58" t="s">
        <v>414</v>
      </c>
      <c r="C364" s="59" t="s">
        <v>89</v>
      </c>
      <c r="D364" s="48" t="s">
        <v>39</v>
      </c>
      <c r="E364" s="49">
        <v>4.75</v>
      </c>
      <c r="F364" s="56"/>
      <c r="G364" s="56"/>
      <c r="H364" s="56">
        <f t="shared" si="17"/>
        <v>0</v>
      </c>
    </row>
    <row r="365" spans="2:8" s="74" customFormat="1" ht="63.75" x14ac:dyDescent="0.25">
      <c r="B365" s="58" t="s">
        <v>415</v>
      </c>
      <c r="C365" s="59" t="s">
        <v>517</v>
      </c>
      <c r="D365" s="48" t="s">
        <v>47</v>
      </c>
      <c r="E365" s="49">
        <v>1</v>
      </c>
      <c r="F365" s="56"/>
      <c r="G365" s="56"/>
      <c r="H365" s="56">
        <f t="shared" si="17"/>
        <v>0</v>
      </c>
    </row>
    <row r="366" spans="2:8" s="74" customFormat="1" ht="38.25" x14ac:dyDescent="0.25">
      <c r="B366" s="58" t="s">
        <v>416</v>
      </c>
      <c r="C366" s="59" t="s">
        <v>518</v>
      </c>
      <c r="D366" s="48" t="s">
        <v>34</v>
      </c>
      <c r="E366" s="49">
        <v>140</v>
      </c>
      <c r="F366" s="56"/>
      <c r="G366" s="56"/>
      <c r="H366" s="56">
        <f t="shared" si="17"/>
        <v>0</v>
      </c>
    </row>
    <row r="367" spans="2:8" s="74" customFormat="1" ht="25.5" x14ac:dyDescent="0.25">
      <c r="B367" s="58" t="s">
        <v>417</v>
      </c>
      <c r="C367" s="59" t="s">
        <v>90</v>
      </c>
      <c r="D367" s="48" t="s">
        <v>34</v>
      </c>
      <c r="E367" s="49">
        <v>25</v>
      </c>
      <c r="F367" s="56"/>
      <c r="G367" s="56"/>
      <c r="H367" s="56">
        <f t="shared" si="17"/>
        <v>0</v>
      </c>
    </row>
    <row r="368" spans="2:8" s="74" customFormat="1" ht="38.25" x14ac:dyDescent="0.25">
      <c r="B368" s="58" t="s">
        <v>418</v>
      </c>
      <c r="C368" s="59" t="s">
        <v>519</v>
      </c>
      <c r="D368" s="48" t="s">
        <v>34</v>
      </c>
      <c r="E368" s="49">
        <v>37.4</v>
      </c>
      <c r="F368" s="56"/>
      <c r="G368" s="56"/>
      <c r="H368" s="56">
        <f t="shared" si="17"/>
        <v>0</v>
      </c>
    </row>
    <row r="369" spans="2:8" s="74" customFormat="1" ht="38.25" x14ac:dyDescent="0.25">
      <c r="B369" s="58" t="s">
        <v>419</v>
      </c>
      <c r="C369" s="59" t="s">
        <v>91</v>
      </c>
      <c r="D369" s="48" t="s">
        <v>34</v>
      </c>
      <c r="E369" s="49">
        <v>13</v>
      </c>
      <c r="F369" s="56"/>
      <c r="G369" s="56"/>
      <c r="H369" s="56">
        <f t="shared" si="17"/>
        <v>0</v>
      </c>
    </row>
    <row r="370" spans="2:8" s="74" customFormat="1" ht="25.5" x14ac:dyDescent="0.25">
      <c r="B370" s="58" t="s">
        <v>420</v>
      </c>
      <c r="C370" s="59" t="s">
        <v>520</v>
      </c>
      <c r="D370" s="48" t="s">
        <v>39</v>
      </c>
      <c r="E370" s="49">
        <v>20</v>
      </c>
      <c r="F370" s="56"/>
      <c r="G370" s="56"/>
      <c r="H370" s="56">
        <f t="shared" si="17"/>
        <v>0</v>
      </c>
    </row>
    <row r="371" spans="2:8" s="74" customFormat="1" ht="63.75" x14ac:dyDescent="0.25">
      <c r="B371" s="58" t="s">
        <v>421</v>
      </c>
      <c r="C371" s="59" t="s">
        <v>491</v>
      </c>
      <c r="D371" s="48" t="s">
        <v>39</v>
      </c>
      <c r="E371" s="49">
        <v>50.83</v>
      </c>
      <c r="F371" s="56"/>
      <c r="G371" s="56"/>
      <c r="H371" s="56">
        <f t="shared" si="17"/>
        <v>0</v>
      </c>
    </row>
    <row r="372" spans="2:8" s="74" customFormat="1" ht="63.75" x14ac:dyDescent="0.25">
      <c r="B372" s="58" t="s">
        <v>422</v>
      </c>
      <c r="C372" s="59" t="s">
        <v>492</v>
      </c>
      <c r="D372" s="48" t="s">
        <v>47</v>
      </c>
      <c r="E372" s="49">
        <v>1</v>
      </c>
      <c r="F372" s="56"/>
      <c r="G372" s="56"/>
      <c r="H372" s="56">
        <f t="shared" si="17"/>
        <v>0</v>
      </c>
    </row>
    <row r="373" spans="2:8" s="74" customFormat="1" ht="63.75" x14ac:dyDescent="0.25">
      <c r="B373" s="58" t="s">
        <v>423</v>
      </c>
      <c r="C373" s="59" t="s">
        <v>493</v>
      </c>
      <c r="D373" s="48" t="s">
        <v>47</v>
      </c>
      <c r="E373" s="49">
        <v>1</v>
      </c>
      <c r="F373" s="56"/>
      <c r="G373" s="56"/>
      <c r="H373" s="56">
        <f t="shared" si="17"/>
        <v>0</v>
      </c>
    </row>
    <row r="374" spans="2:8" s="74" customFormat="1" ht="63.75" x14ac:dyDescent="0.25">
      <c r="B374" s="58" t="s">
        <v>424</v>
      </c>
      <c r="C374" s="21" t="s">
        <v>521</v>
      </c>
      <c r="D374" s="48" t="s">
        <v>34</v>
      </c>
      <c r="E374" s="49">
        <v>140</v>
      </c>
      <c r="F374" s="56"/>
      <c r="G374" s="56"/>
      <c r="H374" s="56">
        <f t="shared" si="17"/>
        <v>0</v>
      </c>
    </row>
    <row r="375" spans="2:8" s="74" customFormat="1" ht="63.75" x14ac:dyDescent="0.25">
      <c r="B375" s="58" t="s">
        <v>425</v>
      </c>
      <c r="C375" s="59" t="s">
        <v>522</v>
      </c>
      <c r="D375" s="48" t="s">
        <v>39</v>
      </c>
      <c r="E375" s="49">
        <v>125</v>
      </c>
      <c r="F375" s="56"/>
      <c r="G375" s="56"/>
      <c r="H375" s="56">
        <f t="shared" si="17"/>
        <v>0</v>
      </c>
    </row>
    <row r="376" spans="2:8" s="74" customFormat="1" ht="38.25" x14ac:dyDescent="0.25">
      <c r="B376" s="58" t="s">
        <v>426</v>
      </c>
      <c r="C376" s="59" t="s">
        <v>523</v>
      </c>
      <c r="D376" s="48" t="s">
        <v>39</v>
      </c>
      <c r="E376" s="49">
        <v>148.41</v>
      </c>
      <c r="F376" s="56"/>
      <c r="G376" s="56"/>
      <c r="H376" s="56">
        <f t="shared" si="17"/>
        <v>0</v>
      </c>
    </row>
    <row r="377" spans="2:8" s="74" customFormat="1" ht="38.25" x14ac:dyDescent="0.25">
      <c r="B377" s="58" t="s">
        <v>427</v>
      </c>
      <c r="C377" s="59" t="s">
        <v>524</v>
      </c>
      <c r="D377" s="48" t="s">
        <v>34</v>
      </c>
      <c r="E377" s="49">
        <v>18</v>
      </c>
      <c r="F377" s="56"/>
      <c r="G377" s="56"/>
      <c r="H377" s="56">
        <f t="shared" si="17"/>
        <v>0</v>
      </c>
    </row>
    <row r="378" spans="2:8" s="74" customFormat="1" ht="38.25" x14ac:dyDescent="0.25">
      <c r="B378" s="58" t="s">
        <v>428</v>
      </c>
      <c r="C378" s="59" t="s">
        <v>525</v>
      </c>
      <c r="D378" s="48" t="s">
        <v>34</v>
      </c>
      <c r="E378" s="49">
        <v>18</v>
      </c>
      <c r="F378" s="56"/>
      <c r="G378" s="56"/>
      <c r="H378" s="56">
        <f t="shared" si="17"/>
        <v>0</v>
      </c>
    </row>
    <row r="379" spans="2:8" s="74" customFormat="1" ht="38.25" x14ac:dyDescent="0.25">
      <c r="B379" s="58" t="s">
        <v>429</v>
      </c>
      <c r="C379" s="21" t="s">
        <v>526</v>
      </c>
      <c r="D379" s="48" t="s">
        <v>39</v>
      </c>
      <c r="E379" s="49">
        <v>11.2</v>
      </c>
      <c r="F379" s="56"/>
      <c r="G379" s="56"/>
      <c r="H379" s="56">
        <f t="shared" si="17"/>
        <v>0</v>
      </c>
    </row>
    <row r="380" spans="2:8" s="74" customFormat="1" ht="25.5" x14ac:dyDescent="0.25">
      <c r="B380" s="58" t="s">
        <v>430</v>
      </c>
      <c r="C380" s="59" t="s">
        <v>527</v>
      </c>
      <c r="D380" s="48" t="s">
        <v>39</v>
      </c>
      <c r="E380" s="49">
        <v>1</v>
      </c>
      <c r="F380" s="56"/>
      <c r="G380" s="56"/>
      <c r="H380" s="56">
        <f t="shared" si="17"/>
        <v>0</v>
      </c>
    </row>
    <row r="381" spans="2:8" s="74" customFormat="1" x14ac:dyDescent="0.25">
      <c r="B381" s="51" t="s">
        <v>164</v>
      </c>
      <c r="C381" s="52" t="s">
        <v>93</v>
      </c>
      <c r="D381" s="48" t="s">
        <v>482</v>
      </c>
      <c r="E381" s="49">
        <v>0</v>
      </c>
      <c r="F381" s="56"/>
      <c r="G381" s="56"/>
      <c r="H381" s="75">
        <f>SUM(H382:H400)</f>
        <v>0</v>
      </c>
    </row>
    <row r="382" spans="2:8" s="74" customFormat="1" ht="63.75" x14ac:dyDescent="0.25">
      <c r="B382" s="58" t="s">
        <v>431</v>
      </c>
      <c r="C382" s="21" t="s">
        <v>528</v>
      </c>
      <c r="D382" s="48" t="s">
        <v>47</v>
      </c>
      <c r="E382" s="49">
        <v>3</v>
      </c>
      <c r="F382" s="56"/>
      <c r="G382" s="56"/>
      <c r="H382" s="56">
        <f t="shared" ref="H382:H400" si="18">+ROUND(E382*F382,2)</f>
        <v>0</v>
      </c>
    </row>
    <row r="383" spans="2:8" s="74" customFormat="1" ht="63.75" x14ac:dyDescent="0.25">
      <c r="B383" s="58" t="s">
        <v>432</v>
      </c>
      <c r="C383" s="59" t="s">
        <v>529</v>
      </c>
      <c r="D383" s="48" t="s">
        <v>47</v>
      </c>
      <c r="E383" s="49">
        <v>4</v>
      </c>
      <c r="F383" s="56"/>
      <c r="G383" s="56"/>
      <c r="H383" s="56">
        <f t="shared" si="18"/>
        <v>0</v>
      </c>
    </row>
    <row r="384" spans="2:8" s="74" customFormat="1" ht="25.5" x14ac:dyDescent="0.25">
      <c r="B384" s="58" t="s">
        <v>433</v>
      </c>
      <c r="C384" s="59" t="s">
        <v>530</v>
      </c>
      <c r="D384" s="48" t="s">
        <v>47</v>
      </c>
      <c r="E384" s="49">
        <v>3</v>
      </c>
      <c r="F384" s="56"/>
      <c r="G384" s="56"/>
      <c r="H384" s="56">
        <f t="shared" si="18"/>
        <v>0</v>
      </c>
    </row>
    <row r="385" spans="2:8" s="74" customFormat="1" ht="25.5" x14ac:dyDescent="0.25">
      <c r="B385" s="58" t="s">
        <v>434</v>
      </c>
      <c r="C385" s="59" t="s">
        <v>531</v>
      </c>
      <c r="D385" s="48" t="s">
        <v>47</v>
      </c>
      <c r="E385" s="49">
        <v>8</v>
      </c>
      <c r="F385" s="56"/>
      <c r="G385" s="56"/>
      <c r="H385" s="56">
        <f t="shared" si="18"/>
        <v>0</v>
      </c>
    </row>
    <row r="386" spans="2:8" s="74" customFormat="1" ht="25.5" x14ac:dyDescent="0.25">
      <c r="B386" s="58" t="s">
        <v>435</v>
      </c>
      <c r="C386" s="59" t="s">
        <v>532</v>
      </c>
      <c r="D386" s="48" t="s">
        <v>47</v>
      </c>
      <c r="E386" s="49">
        <v>3</v>
      </c>
      <c r="F386" s="56"/>
      <c r="G386" s="56"/>
      <c r="H386" s="56">
        <f t="shared" si="18"/>
        <v>0</v>
      </c>
    </row>
    <row r="387" spans="2:8" s="74" customFormat="1" ht="38.25" x14ac:dyDescent="0.25">
      <c r="B387" s="58" t="s">
        <v>436</v>
      </c>
      <c r="C387" s="59" t="s">
        <v>533</v>
      </c>
      <c r="D387" s="48" t="s">
        <v>47</v>
      </c>
      <c r="E387" s="49">
        <v>1</v>
      </c>
      <c r="F387" s="56"/>
      <c r="G387" s="56"/>
      <c r="H387" s="56">
        <f t="shared" si="18"/>
        <v>0</v>
      </c>
    </row>
    <row r="388" spans="2:8" s="74" customFormat="1" ht="51" x14ac:dyDescent="0.25">
      <c r="B388" s="58" t="s">
        <v>437</v>
      </c>
      <c r="C388" s="21" t="s">
        <v>101</v>
      </c>
      <c r="D388" s="48" t="s">
        <v>47</v>
      </c>
      <c r="E388" s="49">
        <v>4</v>
      </c>
      <c r="F388" s="56"/>
      <c r="G388" s="56"/>
      <c r="H388" s="56">
        <f t="shared" si="18"/>
        <v>0</v>
      </c>
    </row>
    <row r="389" spans="2:8" s="74" customFormat="1" ht="51" x14ac:dyDescent="0.25">
      <c r="B389" s="58" t="s">
        <v>438</v>
      </c>
      <c r="C389" s="59" t="s">
        <v>103</v>
      </c>
      <c r="D389" s="48" t="s">
        <v>47</v>
      </c>
      <c r="E389" s="49">
        <v>2</v>
      </c>
      <c r="F389" s="56"/>
      <c r="G389" s="56"/>
      <c r="H389" s="56">
        <f t="shared" si="18"/>
        <v>0</v>
      </c>
    </row>
    <row r="390" spans="2:8" s="74" customFormat="1" ht="38.25" x14ac:dyDescent="0.25">
      <c r="B390" s="58" t="s">
        <v>439</v>
      </c>
      <c r="C390" s="59" t="s">
        <v>534</v>
      </c>
      <c r="D390" s="48" t="s">
        <v>47</v>
      </c>
      <c r="E390" s="49">
        <v>3</v>
      </c>
      <c r="F390" s="56"/>
      <c r="G390" s="56"/>
      <c r="H390" s="56">
        <f t="shared" si="18"/>
        <v>0</v>
      </c>
    </row>
    <row r="391" spans="2:8" s="74" customFormat="1" ht="38.25" x14ac:dyDescent="0.25">
      <c r="B391" s="58" t="s">
        <v>440</v>
      </c>
      <c r="C391" s="59" t="s">
        <v>535</v>
      </c>
      <c r="D391" s="48" t="s">
        <v>47</v>
      </c>
      <c r="E391" s="49">
        <v>8</v>
      </c>
      <c r="F391" s="56"/>
      <c r="G391" s="56"/>
      <c r="H391" s="56">
        <f t="shared" si="18"/>
        <v>0</v>
      </c>
    </row>
    <row r="392" spans="2:8" s="74" customFormat="1" ht="38.25" x14ac:dyDescent="0.25">
      <c r="B392" s="58" t="s">
        <v>441</v>
      </c>
      <c r="C392" s="59" t="s">
        <v>536</v>
      </c>
      <c r="D392" s="48" t="s">
        <v>47</v>
      </c>
      <c r="E392" s="49">
        <v>4</v>
      </c>
      <c r="F392" s="56"/>
      <c r="G392" s="56"/>
      <c r="H392" s="56">
        <f t="shared" si="18"/>
        <v>0</v>
      </c>
    </row>
    <row r="393" spans="2:8" s="74" customFormat="1" ht="25.5" x14ac:dyDescent="0.25">
      <c r="B393" s="58" t="s">
        <v>442</v>
      </c>
      <c r="C393" s="59" t="s">
        <v>537</v>
      </c>
      <c r="D393" s="48" t="s">
        <v>47</v>
      </c>
      <c r="E393" s="49">
        <v>4</v>
      </c>
      <c r="F393" s="56"/>
      <c r="G393" s="56"/>
      <c r="H393" s="56">
        <f t="shared" si="18"/>
        <v>0</v>
      </c>
    </row>
    <row r="394" spans="2:8" s="74" customFormat="1" ht="25.5" x14ac:dyDescent="0.25">
      <c r="B394" s="58" t="s">
        <v>443</v>
      </c>
      <c r="C394" s="59" t="s">
        <v>538</v>
      </c>
      <c r="D394" s="48" t="s">
        <v>47</v>
      </c>
      <c r="E394" s="49">
        <v>4</v>
      </c>
      <c r="F394" s="56"/>
      <c r="G394" s="56"/>
      <c r="H394" s="56">
        <f t="shared" si="18"/>
        <v>0</v>
      </c>
    </row>
    <row r="395" spans="2:8" s="74" customFormat="1" ht="38.25" x14ac:dyDescent="0.25">
      <c r="B395" s="58" t="s">
        <v>444</v>
      </c>
      <c r="C395" s="21" t="s">
        <v>539</v>
      </c>
      <c r="D395" s="48" t="s">
        <v>47</v>
      </c>
      <c r="E395" s="49">
        <v>4</v>
      </c>
      <c r="F395" s="56"/>
      <c r="G395" s="56"/>
      <c r="H395" s="56">
        <f t="shared" si="18"/>
        <v>0</v>
      </c>
    </row>
    <row r="396" spans="2:8" s="74" customFormat="1" ht="51" x14ac:dyDescent="0.25">
      <c r="B396" s="58" t="s">
        <v>445</v>
      </c>
      <c r="C396" s="59" t="s">
        <v>540</v>
      </c>
      <c r="D396" s="48" t="s">
        <v>39</v>
      </c>
      <c r="E396" s="49">
        <v>3</v>
      </c>
      <c r="F396" s="56"/>
      <c r="G396" s="56"/>
      <c r="H396" s="56">
        <f t="shared" si="18"/>
        <v>0</v>
      </c>
    </row>
    <row r="397" spans="2:8" s="74" customFormat="1" ht="51" x14ac:dyDescent="0.25">
      <c r="B397" s="58" t="s">
        <v>446</v>
      </c>
      <c r="C397" s="21" t="s">
        <v>541</v>
      </c>
      <c r="D397" s="48" t="s">
        <v>47</v>
      </c>
      <c r="E397" s="49">
        <v>3</v>
      </c>
      <c r="F397" s="56"/>
      <c r="G397" s="56"/>
      <c r="H397" s="56">
        <f t="shared" si="18"/>
        <v>0</v>
      </c>
    </row>
    <row r="398" spans="2:8" s="74" customFormat="1" ht="63.75" x14ac:dyDescent="0.25">
      <c r="B398" s="58" t="s">
        <v>447</v>
      </c>
      <c r="C398" s="21" t="s">
        <v>542</v>
      </c>
      <c r="D398" s="48" t="s">
        <v>47</v>
      </c>
      <c r="E398" s="49">
        <v>1</v>
      </c>
      <c r="F398" s="56"/>
      <c r="G398" s="56"/>
      <c r="H398" s="56">
        <f t="shared" si="18"/>
        <v>0</v>
      </c>
    </row>
    <row r="399" spans="2:8" s="74" customFormat="1" ht="25.5" x14ac:dyDescent="0.25">
      <c r="B399" s="58" t="s">
        <v>448</v>
      </c>
      <c r="C399" s="59" t="s">
        <v>543</v>
      </c>
      <c r="D399" s="48" t="s">
        <v>47</v>
      </c>
      <c r="E399" s="49">
        <v>1</v>
      </c>
      <c r="F399" s="56"/>
      <c r="G399" s="56"/>
      <c r="H399" s="56">
        <f t="shared" si="18"/>
        <v>0</v>
      </c>
    </row>
    <row r="400" spans="2:8" s="74" customFormat="1" ht="38.25" x14ac:dyDescent="0.25">
      <c r="B400" s="58" t="s">
        <v>449</v>
      </c>
      <c r="C400" s="21" t="s">
        <v>544</v>
      </c>
      <c r="D400" s="48" t="s">
        <v>39</v>
      </c>
      <c r="E400" s="49">
        <v>3</v>
      </c>
      <c r="F400" s="56"/>
      <c r="G400" s="56"/>
      <c r="H400" s="56">
        <f t="shared" si="18"/>
        <v>0</v>
      </c>
    </row>
    <row r="401" spans="2:8" s="74" customFormat="1" x14ac:dyDescent="0.25">
      <c r="B401" s="51" t="s">
        <v>166</v>
      </c>
      <c r="C401" s="52" t="s">
        <v>545</v>
      </c>
      <c r="D401" s="48" t="s">
        <v>482</v>
      </c>
      <c r="E401" s="49">
        <v>0</v>
      </c>
      <c r="F401" s="56"/>
      <c r="G401" s="56"/>
      <c r="H401" s="75">
        <f>SUM(H402:H412)</f>
        <v>0</v>
      </c>
    </row>
    <row r="402" spans="2:8" s="74" customFormat="1" ht="38.25" x14ac:dyDescent="0.25">
      <c r="B402" s="58" t="s">
        <v>450</v>
      </c>
      <c r="C402" s="59" t="s">
        <v>546</v>
      </c>
      <c r="D402" s="48" t="s">
        <v>40</v>
      </c>
      <c r="E402" s="49">
        <v>6.01</v>
      </c>
      <c r="F402" s="56"/>
      <c r="G402" s="56"/>
      <c r="H402" s="56">
        <f t="shared" ref="H402:H412" si="19">+ROUND(E402*F402,2)</f>
        <v>0</v>
      </c>
    </row>
    <row r="403" spans="2:8" s="74" customFormat="1" ht="63.75" x14ac:dyDescent="0.25">
      <c r="B403" s="58" t="s">
        <v>451</v>
      </c>
      <c r="C403" s="59" t="s">
        <v>547</v>
      </c>
      <c r="D403" s="48" t="s">
        <v>47</v>
      </c>
      <c r="E403" s="49">
        <v>10</v>
      </c>
      <c r="F403" s="56"/>
      <c r="G403" s="56"/>
      <c r="H403" s="56">
        <f t="shared" si="19"/>
        <v>0</v>
      </c>
    </row>
    <row r="404" spans="2:8" s="74" customFormat="1" ht="51" x14ac:dyDescent="0.25">
      <c r="B404" s="58" t="s">
        <v>452</v>
      </c>
      <c r="C404" s="59" t="s">
        <v>548</v>
      </c>
      <c r="D404" s="48" t="s">
        <v>34</v>
      </c>
      <c r="E404" s="49">
        <v>6.71</v>
      </c>
      <c r="F404" s="56"/>
      <c r="G404" s="56"/>
      <c r="H404" s="56">
        <f t="shared" si="19"/>
        <v>0</v>
      </c>
    </row>
    <row r="405" spans="2:8" s="74" customFormat="1" ht="38.25" x14ac:dyDescent="0.25">
      <c r="B405" s="58" t="s">
        <v>453</v>
      </c>
      <c r="C405" s="59" t="s">
        <v>63</v>
      </c>
      <c r="D405" s="48" t="s">
        <v>40</v>
      </c>
      <c r="E405" s="49">
        <v>4.8099999999999996</v>
      </c>
      <c r="F405" s="56"/>
      <c r="G405" s="56"/>
      <c r="H405" s="56">
        <f t="shared" si="19"/>
        <v>0</v>
      </c>
    </row>
    <row r="406" spans="2:8" s="74" customFormat="1" ht="63.75" x14ac:dyDescent="0.25">
      <c r="B406" s="58" t="s">
        <v>454</v>
      </c>
      <c r="C406" s="59" t="s">
        <v>549</v>
      </c>
      <c r="D406" s="48" t="s">
        <v>47</v>
      </c>
      <c r="E406" s="49">
        <v>1</v>
      </c>
      <c r="F406" s="56"/>
      <c r="G406" s="56"/>
      <c r="H406" s="56">
        <f t="shared" si="19"/>
        <v>0</v>
      </c>
    </row>
    <row r="407" spans="2:8" s="74" customFormat="1" ht="25.5" x14ac:dyDescent="0.25">
      <c r="B407" s="58" t="s">
        <v>455</v>
      </c>
      <c r="C407" s="21" t="s">
        <v>112</v>
      </c>
      <c r="D407" s="48" t="s">
        <v>60</v>
      </c>
      <c r="E407" s="49">
        <v>4</v>
      </c>
      <c r="F407" s="56"/>
      <c r="G407" s="56"/>
      <c r="H407" s="56">
        <f t="shared" si="19"/>
        <v>0</v>
      </c>
    </row>
    <row r="408" spans="2:8" s="74" customFormat="1" ht="25.5" x14ac:dyDescent="0.25">
      <c r="B408" s="58" t="s">
        <v>456</v>
      </c>
      <c r="C408" s="21" t="s">
        <v>550</v>
      </c>
      <c r="D408" s="48" t="s">
        <v>60</v>
      </c>
      <c r="E408" s="49">
        <v>8</v>
      </c>
      <c r="F408" s="56"/>
      <c r="G408" s="56"/>
      <c r="H408" s="56">
        <f t="shared" si="19"/>
        <v>0</v>
      </c>
    </row>
    <row r="409" spans="2:8" s="74" customFormat="1" ht="38.25" x14ac:dyDescent="0.25">
      <c r="B409" s="58" t="s">
        <v>457</v>
      </c>
      <c r="C409" s="59" t="s">
        <v>551</v>
      </c>
      <c r="D409" s="48" t="s">
        <v>60</v>
      </c>
      <c r="E409" s="49">
        <v>11</v>
      </c>
      <c r="F409" s="56"/>
      <c r="G409" s="56"/>
      <c r="H409" s="56">
        <f t="shared" si="19"/>
        <v>0</v>
      </c>
    </row>
    <row r="410" spans="2:8" s="74" customFormat="1" ht="25.5" x14ac:dyDescent="0.25">
      <c r="B410" s="58" t="s">
        <v>458</v>
      </c>
      <c r="C410" s="21" t="s">
        <v>552</v>
      </c>
      <c r="D410" s="48" t="s">
        <v>47</v>
      </c>
      <c r="E410" s="49">
        <v>2</v>
      </c>
      <c r="F410" s="56"/>
      <c r="G410" s="56"/>
      <c r="H410" s="56">
        <f t="shared" si="19"/>
        <v>0</v>
      </c>
    </row>
    <row r="411" spans="2:8" s="74" customFormat="1" ht="38.25" x14ac:dyDescent="0.25">
      <c r="B411" s="58" t="s">
        <v>459</v>
      </c>
      <c r="C411" s="21" t="s">
        <v>553</v>
      </c>
      <c r="D411" s="48" t="s">
        <v>34</v>
      </c>
      <c r="E411" s="49">
        <v>30</v>
      </c>
      <c r="F411" s="56"/>
      <c r="G411" s="56"/>
      <c r="H411" s="56">
        <f t="shared" si="19"/>
        <v>0</v>
      </c>
    </row>
    <row r="412" spans="2:8" s="74" customFormat="1" ht="51" x14ac:dyDescent="0.25">
      <c r="B412" s="58" t="s">
        <v>460</v>
      </c>
      <c r="C412" s="21" t="s">
        <v>554</v>
      </c>
      <c r="D412" s="48" t="s">
        <v>47</v>
      </c>
      <c r="E412" s="49">
        <v>1</v>
      </c>
      <c r="F412" s="56"/>
      <c r="G412" s="56"/>
      <c r="H412" s="56">
        <f t="shared" si="19"/>
        <v>0</v>
      </c>
    </row>
    <row r="413" spans="2:8" s="74" customFormat="1" x14ac:dyDescent="0.25">
      <c r="B413" s="51" t="s">
        <v>169</v>
      </c>
      <c r="C413" s="52" t="s">
        <v>555</v>
      </c>
      <c r="D413" s="48" t="s">
        <v>482</v>
      </c>
      <c r="E413" s="49">
        <v>0</v>
      </c>
      <c r="F413" s="56"/>
      <c r="G413" s="56"/>
      <c r="H413" s="75">
        <f>SUM(H414:H416)</f>
        <v>0</v>
      </c>
    </row>
    <row r="414" spans="2:8" s="74" customFormat="1" ht="38.25" x14ac:dyDescent="0.25">
      <c r="B414" s="58" t="s">
        <v>461</v>
      </c>
      <c r="C414" s="21" t="s">
        <v>556</v>
      </c>
      <c r="D414" s="48" t="s">
        <v>34</v>
      </c>
      <c r="E414" s="49">
        <v>10</v>
      </c>
      <c r="F414" s="56"/>
      <c r="G414" s="56"/>
      <c r="H414" s="56">
        <f>+ROUND(E414*F414,2)</f>
        <v>0</v>
      </c>
    </row>
    <row r="415" spans="2:8" s="74" customFormat="1" ht="38.25" x14ac:dyDescent="0.25">
      <c r="B415" s="58" t="s">
        <v>462</v>
      </c>
      <c r="C415" s="21" t="s">
        <v>557</v>
      </c>
      <c r="D415" s="48" t="s">
        <v>34</v>
      </c>
      <c r="E415" s="49">
        <v>12</v>
      </c>
      <c r="F415" s="56"/>
      <c r="G415" s="56"/>
      <c r="H415" s="56">
        <f>+ROUND(E415*F415,2)</f>
        <v>0</v>
      </c>
    </row>
    <row r="416" spans="2:8" s="74" customFormat="1" ht="38.25" x14ac:dyDescent="0.25">
      <c r="B416" s="58" t="s">
        <v>463</v>
      </c>
      <c r="C416" s="21" t="s">
        <v>558</v>
      </c>
      <c r="D416" s="48" t="s">
        <v>47</v>
      </c>
      <c r="E416" s="49">
        <v>1</v>
      </c>
      <c r="F416" s="56"/>
      <c r="G416" s="56"/>
      <c r="H416" s="56">
        <f>+ROUND(E416*F416,2)</f>
        <v>0</v>
      </c>
    </row>
    <row r="417" spans="2:8" s="74" customFormat="1" x14ac:dyDescent="0.25">
      <c r="B417" s="51" t="s">
        <v>173</v>
      </c>
      <c r="C417" s="52" t="s">
        <v>559</v>
      </c>
      <c r="D417" s="48" t="s">
        <v>482</v>
      </c>
      <c r="E417" s="49">
        <v>0</v>
      </c>
      <c r="F417" s="56"/>
      <c r="G417" s="56"/>
      <c r="H417" s="75">
        <f>SUM(H418:H432)</f>
        <v>0</v>
      </c>
    </row>
    <row r="418" spans="2:8" s="74" customFormat="1" ht="38.25" x14ac:dyDescent="0.25">
      <c r="B418" s="58" t="s">
        <v>464</v>
      </c>
      <c r="C418" s="59" t="s">
        <v>560</v>
      </c>
      <c r="D418" s="48" t="s">
        <v>34</v>
      </c>
      <c r="E418" s="49">
        <v>65</v>
      </c>
      <c r="F418" s="56"/>
      <c r="G418" s="56"/>
      <c r="H418" s="56">
        <f t="shared" ref="H418:H432" si="20">+ROUND(E418*F418,2)</f>
        <v>0</v>
      </c>
    </row>
    <row r="419" spans="2:8" s="74" customFormat="1" ht="114.75" x14ac:dyDescent="0.25">
      <c r="B419" s="58" t="s">
        <v>465</v>
      </c>
      <c r="C419" s="59" t="s">
        <v>561</v>
      </c>
      <c r="D419" s="48" t="s">
        <v>60</v>
      </c>
      <c r="E419" s="49">
        <v>35</v>
      </c>
      <c r="F419" s="56"/>
      <c r="G419" s="56"/>
      <c r="H419" s="56">
        <f t="shared" si="20"/>
        <v>0</v>
      </c>
    </row>
    <row r="420" spans="2:8" s="74" customFormat="1" ht="38.25" x14ac:dyDescent="0.25">
      <c r="B420" s="58" t="s">
        <v>466</v>
      </c>
      <c r="C420" s="21" t="s">
        <v>562</v>
      </c>
      <c r="D420" s="48" t="s">
        <v>34</v>
      </c>
      <c r="E420" s="49">
        <v>69</v>
      </c>
      <c r="F420" s="56"/>
      <c r="G420" s="56"/>
      <c r="H420" s="56">
        <f t="shared" si="20"/>
        <v>0</v>
      </c>
    </row>
    <row r="421" spans="2:8" s="74" customFormat="1" ht="25.5" x14ac:dyDescent="0.25">
      <c r="B421" s="58" t="s">
        <v>467</v>
      </c>
      <c r="C421" s="59" t="s">
        <v>563</v>
      </c>
      <c r="D421" s="48" t="s">
        <v>34</v>
      </c>
      <c r="E421" s="49">
        <v>276</v>
      </c>
      <c r="F421" s="56"/>
      <c r="G421" s="56"/>
      <c r="H421" s="56">
        <f t="shared" si="20"/>
        <v>0</v>
      </c>
    </row>
    <row r="422" spans="2:8" s="74" customFormat="1" ht="25.5" x14ac:dyDescent="0.25">
      <c r="B422" s="58" t="s">
        <v>468</v>
      </c>
      <c r="C422" s="59" t="s">
        <v>564</v>
      </c>
      <c r="D422" s="48" t="s">
        <v>34</v>
      </c>
      <c r="E422" s="49">
        <v>276</v>
      </c>
      <c r="F422" s="56"/>
      <c r="G422" s="56"/>
      <c r="H422" s="56">
        <f t="shared" si="20"/>
        <v>0</v>
      </c>
    </row>
    <row r="423" spans="2:8" s="74" customFormat="1" ht="25.5" x14ac:dyDescent="0.25">
      <c r="B423" s="58" t="s">
        <v>469</v>
      </c>
      <c r="C423" s="59" t="s">
        <v>565</v>
      </c>
      <c r="D423" s="48" t="s">
        <v>34</v>
      </c>
      <c r="E423" s="49">
        <v>138</v>
      </c>
      <c r="F423" s="56"/>
      <c r="G423" s="56"/>
      <c r="H423" s="56">
        <f t="shared" si="20"/>
        <v>0</v>
      </c>
    </row>
    <row r="424" spans="2:8" s="74" customFormat="1" ht="51" x14ac:dyDescent="0.25">
      <c r="B424" s="58" t="s">
        <v>470</v>
      </c>
      <c r="C424" s="59" t="s">
        <v>566</v>
      </c>
      <c r="D424" s="48" t="s">
        <v>47</v>
      </c>
      <c r="E424" s="49">
        <v>23</v>
      </c>
      <c r="F424" s="56"/>
      <c r="G424" s="56"/>
      <c r="H424" s="56">
        <f t="shared" si="20"/>
        <v>0</v>
      </c>
    </row>
    <row r="425" spans="2:8" s="74" customFormat="1" ht="38.25" x14ac:dyDescent="0.25">
      <c r="B425" s="58" t="s">
        <v>471</v>
      </c>
      <c r="C425" s="59" t="s">
        <v>567</v>
      </c>
      <c r="D425" s="48" t="s">
        <v>47</v>
      </c>
      <c r="E425" s="49">
        <v>13</v>
      </c>
      <c r="F425" s="56"/>
      <c r="G425" s="56"/>
      <c r="H425" s="56">
        <f t="shared" si="20"/>
        <v>0</v>
      </c>
    </row>
    <row r="426" spans="2:8" s="74" customFormat="1" ht="38.25" x14ac:dyDescent="0.25">
      <c r="B426" s="58" t="s">
        <v>472</v>
      </c>
      <c r="C426" s="59" t="s">
        <v>568</v>
      </c>
      <c r="D426" s="48" t="s">
        <v>47</v>
      </c>
      <c r="E426" s="49">
        <v>15</v>
      </c>
      <c r="F426" s="56"/>
      <c r="G426" s="56"/>
      <c r="H426" s="56">
        <f t="shared" si="20"/>
        <v>0</v>
      </c>
    </row>
    <row r="427" spans="2:8" s="74" customFormat="1" ht="38.25" x14ac:dyDescent="0.25">
      <c r="B427" s="58" t="s">
        <v>473</v>
      </c>
      <c r="C427" s="21" t="s">
        <v>569</v>
      </c>
      <c r="D427" s="48" t="s">
        <v>47</v>
      </c>
      <c r="E427" s="49">
        <v>10</v>
      </c>
      <c r="F427" s="56"/>
      <c r="G427" s="56"/>
      <c r="H427" s="56">
        <f t="shared" si="20"/>
        <v>0</v>
      </c>
    </row>
    <row r="428" spans="2:8" s="74" customFormat="1" ht="38.25" x14ac:dyDescent="0.25">
      <c r="B428" s="58" t="s">
        <v>474</v>
      </c>
      <c r="C428" s="21" t="s">
        <v>570</v>
      </c>
      <c r="D428" s="48" t="s">
        <v>47</v>
      </c>
      <c r="E428" s="49">
        <v>1</v>
      </c>
      <c r="F428" s="56"/>
      <c r="G428" s="56"/>
      <c r="H428" s="56">
        <f t="shared" si="20"/>
        <v>0</v>
      </c>
    </row>
    <row r="429" spans="2:8" s="74" customFormat="1" ht="25.5" x14ac:dyDescent="0.25">
      <c r="B429" s="58" t="s">
        <v>475</v>
      </c>
      <c r="C429" s="21" t="s">
        <v>571</v>
      </c>
      <c r="D429" s="48" t="s">
        <v>47</v>
      </c>
      <c r="E429" s="49">
        <v>1</v>
      </c>
      <c r="F429" s="56"/>
      <c r="G429" s="56"/>
      <c r="H429" s="56">
        <f t="shared" si="20"/>
        <v>0</v>
      </c>
    </row>
    <row r="430" spans="2:8" s="74" customFormat="1" ht="51" x14ac:dyDescent="0.25">
      <c r="B430" s="58" t="s">
        <v>476</v>
      </c>
      <c r="C430" s="21" t="s">
        <v>572</v>
      </c>
      <c r="D430" s="48" t="s">
        <v>34</v>
      </c>
      <c r="E430" s="49">
        <v>25</v>
      </c>
      <c r="F430" s="56"/>
      <c r="G430" s="56"/>
      <c r="H430" s="56">
        <f t="shared" si="20"/>
        <v>0</v>
      </c>
    </row>
    <row r="431" spans="2:8" s="74" customFormat="1" ht="25.5" x14ac:dyDescent="0.25">
      <c r="B431" s="58" t="s">
        <v>477</v>
      </c>
      <c r="C431" s="59" t="s">
        <v>573</v>
      </c>
      <c r="D431" s="48" t="s">
        <v>47</v>
      </c>
      <c r="E431" s="49">
        <v>1</v>
      </c>
      <c r="F431" s="56"/>
      <c r="G431" s="56"/>
      <c r="H431" s="56">
        <f t="shared" si="20"/>
        <v>0</v>
      </c>
    </row>
    <row r="432" spans="2:8" s="74" customFormat="1" ht="38.25" x14ac:dyDescent="0.25">
      <c r="B432" s="58" t="s">
        <v>478</v>
      </c>
      <c r="C432" s="21" t="s">
        <v>574</v>
      </c>
      <c r="D432" s="48" t="s">
        <v>47</v>
      </c>
      <c r="E432" s="49">
        <v>1</v>
      </c>
      <c r="F432" s="56"/>
      <c r="G432" s="56"/>
      <c r="H432" s="56">
        <f t="shared" si="20"/>
        <v>0</v>
      </c>
    </row>
    <row r="433" spans="2:8" s="74" customFormat="1" x14ac:dyDescent="0.25">
      <c r="B433" s="51" t="s">
        <v>180</v>
      </c>
      <c r="C433" s="52" t="s">
        <v>123</v>
      </c>
      <c r="D433" s="48" t="s">
        <v>482</v>
      </c>
      <c r="E433" s="49">
        <v>0</v>
      </c>
      <c r="F433" s="56"/>
      <c r="G433" s="56"/>
      <c r="H433" s="75">
        <f>SUM(H434:H435)</f>
        <v>0</v>
      </c>
    </row>
    <row r="434" spans="2:8" s="74" customFormat="1" ht="127.5" x14ac:dyDescent="0.25">
      <c r="B434" s="58" t="s">
        <v>479</v>
      </c>
      <c r="C434" s="21" t="s">
        <v>575</v>
      </c>
      <c r="D434" s="48" t="s">
        <v>39</v>
      </c>
      <c r="E434" s="49">
        <v>156</v>
      </c>
      <c r="F434" s="56"/>
      <c r="G434" s="56"/>
      <c r="H434" s="56">
        <f>+ROUND(E434*F434,2)</f>
        <v>0</v>
      </c>
    </row>
    <row r="435" spans="2:8" s="74" customFormat="1" ht="140.25" x14ac:dyDescent="0.25">
      <c r="B435" s="58" t="s">
        <v>480</v>
      </c>
      <c r="C435" s="59" t="s">
        <v>576</v>
      </c>
      <c r="D435" s="48" t="s">
        <v>39</v>
      </c>
      <c r="E435" s="49">
        <v>2.5</v>
      </c>
      <c r="F435" s="56"/>
      <c r="G435" s="56"/>
      <c r="H435" s="56">
        <f>+ROUND(E435*F435,2)</f>
        <v>0</v>
      </c>
    </row>
    <row r="436" spans="2:8" s="74" customFormat="1" x14ac:dyDescent="0.25">
      <c r="B436" s="51" t="s">
        <v>674</v>
      </c>
      <c r="C436" s="52" t="s">
        <v>126</v>
      </c>
      <c r="D436" s="48" t="s">
        <v>482</v>
      </c>
      <c r="E436" s="49">
        <v>0</v>
      </c>
      <c r="F436" s="56"/>
      <c r="G436" s="56"/>
      <c r="H436" s="75">
        <f>SUM(H437:H437)</f>
        <v>0</v>
      </c>
    </row>
    <row r="437" spans="2:8" s="74" customFormat="1" ht="25.5" x14ac:dyDescent="0.25">
      <c r="B437" s="58" t="s">
        <v>481</v>
      </c>
      <c r="C437" s="59" t="s">
        <v>577</v>
      </c>
      <c r="D437" s="48" t="s">
        <v>39</v>
      </c>
      <c r="E437" s="49">
        <v>250</v>
      </c>
      <c r="F437" s="56"/>
      <c r="G437" s="56"/>
      <c r="H437" s="56">
        <f>+ROUND(E437*F437,2)</f>
        <v>0</v>
      </c>
    </row>
    <row r="438" spans="2:8" s="74" customFormat="1" x14ac:dyDescent="0.25">
      <c r="B438" s="77"/>
      <c r="C438" s="46"/>
      <c r="D438" s="25"/>
      <c r="E438" s="23"/>
      <c r="F438" s="79"/>
      <c r="G438" s="78"/>
      <c r="H438" s="79"/>
    </row>
    <row r="439" spans="2:8" s="74" customFormat="1" x14ac:dyDescent="0.25">
      <c r="B439" s="77"/>
      <c r="C439" s="46"/>
      <c r="D439" s="25"/>
      <c r="E439" s="23"/>
      <c r="F439" s="79"/>
      <c r="G439" s="78"/>
      <c r="H439" s="79"/>
    </row>
    <row r="440" spans="2:8" s="42" customFormat="1" x14ac:dyDescent="0.25">
      <c r="B440" s="26"/>
      <c r="C440" s="46"/>
      <c r="D440" s="24"/>
      <c r="E440" s="33"/>
      <c r="F440" s="80"/>
      <c r="G440" s="45"/>
      <c r="H440" s="81"/>
    </row>
    <row r="441" spans="2:8" s="42" customFormat="1" x14ac:dyDescent="0.25">
      <c r="B441" s="26"/>
      <c r="C441" s="21"/>
      <c r="D441" s="24"/>
      <c r="E441" s="33"/>
      <c r="F441" s="80"/>
      <c r="G441" s="45"/>
      <c r="H441" s="81"/>
    </row>
    <row r="442" spans="2:8" s="2" customFormat="1" x14ac:dyDescent="0.25">
      <c r="B442" s="26"/>
      <c r="C442" s="21"/>
      <c r="D442" s="25"/>
      <c r="E442" s="23"/>
      <c r="F442" s="79"/>
      <c r="G442" s="22"/>
      <c r="H442" s="80"/>
    </row>
    <row r="443" spans="2:8" s="2" customFormat="1" x14ac:dyDescent="0.25">
      <c r="B443" s="34"/>
      <c r="C443" s="35" t="s">
        <v>36</v>
      </c>
      <c r="D443" s="34"/>
      <c r="E443" s="112"/>
      <c r="F443" s="34"/>
      <c r="G443" s="34"/>
      <c r="H443" s="34"/>
    </row>
    <row r="444" spans="2:8" s="2" customFormat="1" x14ac:dyDescent="0.25">
      <c r="E444" s="36"/>
    </row>
    <row r="445" spans="2:8" s="42" customFormat="1" ht="29.25" customHeight="1" x14ac:dyDescent="0.25">
      <c r="B445" s="61" t="s">
        <v>31</v>
      </c>
      <c r="C445" s="62" t="str">
        <f>VLOOKUP(B445,$B$18:$H$442,2,0)</f>
        <v>Rehabilitación del Centro de Salud Jauja, CLUES JCSSA007713 en el municipio de Tonalá</v>
      </c>
      <c r="D445" s="63"/>
      <c r="E445" s="64"/>
      <c r="F445" s="65"/>
      <c r="G445" s="66"/>
      <c r="H445" s="50">
        <f>VLOOKUP(B445,$B$18:$H$442,7,0)</f>
        <v>0</v>
      </c>
    </row>
    <row r="446" spans="2:8" s="2" customFormat="1" x14ac:dyDescent="0.25">
      <c r="B446" s="51" t="s">
        <v>74</v>
      </c>
      <c r="C446" s="43" t="str">
        <f t="shared" ref="C446:C490" si="21">VLOOKUP(B446,$B$18:$H$442,2,0)</f>
        <v>PUERTAS Y VENTANAS</v>
      </c>
      <c r="D446" s="38"/>
      <c r="E446" s="39"/>
      <c r="F446" s="40"/>
      <c r="G446" s="41"/>
      <c r="H446" s="44">
        <f t="shared" ref="H446" si="22">VLOOKUP(B446,$B$18:$H$442,7,0)</f>
        <v>0</v>
      </c>
    </row>
    <row r="447" spans="2:8" s="42" customFormat="1" x14ac:dyDescent="0.25">
      <c r="B447" s="70" t="s">
        <v>662</v>
      </c>
      <c r="C447" s="68" t="str">
        <f t="shared" si="21"/>
        <v>DESMANTELAMIENTO</v>
      </c>
      <c r="D447" s="53"/>
      <c r="E447" s="54"/>
      <c r="F447" s="56"/>
      <c r="G447" s="56"/>
      <c r="H447" s="69">
        <f t="shared" ref="H447:H489" si="23">VLOOKUP(B447,$B$18:$H$442,7,0)</f>
        <v>0</v>
      </c>
    </row>
    <row r="448" spans="2:8" s="42" customFormat="1" x14ac:dyDescent="0.25">
      <c r="B448" s="70" t="s">
        <v>663</v>
      </c>
      <c r="C448" s="68" t="str">
        <f t="shared" si="21"/>
        <v>PUERTA Y VENTANA</v>
      </c>
      <c r="D448" s="53"/>
      <c r="E448" s="54"/>
      <c r="F448" s="56"/>
      <c r="G448" s="56"/>
      <c r="H448" s="69">
        <f t="shared" si="23"/>
        <v>0</v>
      </c>
    </row>
    <row r="449" spans="2:8" s="2" customFormat="1" x14ac:dyDescent="0.25">
      <c r="B449" s="51" t="s">
        <v>82</v>
      </c>
      <c r="C449" s="43" t="str">
        <f t="shared" si="21"/>
        <v>PINTURA</v>
      </c>
      <c r="D449" s="38"/>
      <c r="E449" s="39"/>
      <c r="F449" s="40"/>
      <c r="G449" s="41"/>
      <c r="H449" s="44">
        <f t="shared" si="23"/>
        <v>0</v>
      </c>
    </row>
    <row r="450" spans="2:8" s="2" customFormat="1" x14ac:dyDescent="0.25">
      <c r="B450" s="51" t="s">
        <v>92</v>
      </c>
      <c r="C450" s="43" t="str">
        <f t="shared" si="21"/>
        <v>PISOS</v>
      </c>
      <c r="D450" s="38"/>
      <c r="E450" s="39"/>
      <c r="F450" s="40"/>
      <c r="G450" s="41"/>
      <c r="H450" s="44">
        <f t="shared" si="23"/>
        <v>0</v>
      </c>
    </row>
    <row r="451" spans="2:8" s="2" customFormat="1" x14ac:dyDescent="0.25">
      <c r="B451" s="51" t="s">
        <v>111</v>
      </c>
      <c r="C451" s="43" t="str">
        <f t="shared" si="21"/>
        <v>INSTALACIÓN HIDRO-SANITARIA</v>
      </c>
      <c r="D451" s="38"/>
      <c r="E451" s="39"/>
      <c r="F451" s="40"/>
      <c r="G451" s="41"/>
      <c r="H451" s="44">
        <f t="shared" si="23"/>
        <v>0</v>
      </c>
    </row>
    <row r="452" spans="2:8" s="42" customFormat="1" x14ac:dyDescent="0.25">
      <c r="B452" s="70" t="s">
        <v>664</v>
      </c>
      <c r="C452" s="68" t="str">
        <f t="shared" si="21"/>
        <v>DEMOLICIÓN</v>
      </c>
      <c r="D452" s="53"/>
      <c r="E452" s="54"/>
      <c r="F452" s="56"/>
      <c r="G452" s="56"/>
      <c r="H452" s="69">
        <f t="shared" si="23"/>
        <v>0</v>
      </c>
    </row>
    <row r="453" spans="2:8" s="42" customFormat="1" x14ac:dyDescent="0.25">
      <c r="B453" s="70" t="s">
        <v>665</v>
      </c>
      <c r="C453" s="68" t="str">
        <f t="shared" si="21"/>
        <v>LÍNEA PRINCIPAL</v>
      </c>
      <c r="D453" s="53"/>
      <c r="E453" s="54"/>
      <c r="F453" s="56"/>
      <c r="G453" s="56"/>
      <c r="H453" s="69">
        <f t="shared" si="23"/>
        <v>0</v>
      </c>
    </row>
    <row r="454" spans="2:8" s="42" customFormat="1" x14ac:dyDescent="0.25">
      <c r="B454" s="70" t="s">
        <v>666</v>
      </c>
      <c r="C454" s="68" t="str">
        <f t="shared" si="21"/>
        <v>REPOSICIÓN DE PAVIMENTO</v>
      </c>
      <c r="D454" s="53"/>
      <c r="E454" s="54"/>
      <c r="F454" s="56"/>
      <c r="G454" s="56"/>
      <c r="H454" s="69">
        <f t="shared" si="23"/>
        <v>0</v>
      </c>
    </row>
    <row r="455" spans="2:8" s="2" customFormat="1" x14ac:dyDescent="0.25">
      <c r="B455" s="51" t="s">
        <v>113</v>
      </c>
      <c r="C455" s="43" t="str">
        <f t="shared" si="21"/>
        <v>BAÑOS</v>
      </c>
      <c r="D455" s="38"/>
      <c r="E455" s="39"/>
      <c r="F455" s="40"/>
      <c r="G455" s="41"/>
      <c r="H455" s="44">
        <f t="shared" si="23"/>
        <v>0</v>
      </c>
    </row>
    <row r="456" spans="2:8" s="42" customFormat="1" x14ac:dyDescent="0.25">
      <c r="B456" s="70" t="s">
        <v>667</v>
      </c>
      <c r="C456" s="68" t="str">
        <f t="shared" si="21"/>
        <v>DESMANTELAMIENTO</v>
      </c>
      <c r="D456" s="53"/>
      <c r="E456" s="54"/>
      <c r="F456" s="56"/>
      <c r="G456" s="56"/>
      <c r="H456" s="69">
        <f t="shared" si="23"/>
        <v>0</v>
      </c>
    </row>
    <row r="457" spans="2:8" s="42" customFormat="1" x14ac:dyDescent="0.25">
      <c r="B457" s="70" t="s">
        <v>668</v>
      </c>
      <c r="C457" s="68" t="str">
        <f t="shared" si="21"/>
        <v>INSTALACIÓN ELÉCTRICA</v>
      </c>
      <c r="D457" s="53"/>
      <c r="E457" s="54"/>
      <c r="F457" s="56"/>
      <c r="G457" s="56"/>
      <c r="H457" s="69">
        <f t="shared" si="23"/>
        <v>0</v>
      </c>
    </row>
    <row r="458" spans="2:8" s="42" customFormat="1" x14ac:dyDescent="0.25">
      <c r="B458" s="70" t="s">
        <v>669</v>
      </c>
      <c r="C458" s="68" t="str">
        <f t="shared" si="21"/>
        <v>SUMINISTRO Y COLOCACIÓN DE PISO</v>
      </c>
      <c r="D458" s="53"/>
      <c r="E458" s="54"/>
      <c r="F458" s="56"/>
      <c r="G458" s="56"/>
      <c r="H458" s="69">
        <f t="shared" si="23"/>
        <v>0</v>
      </c>
    </row>
    <row r="459" spans="2:8" s="42" customFormat="1" x14ac:dyDescent="0.25">
      <c r="B459" s="70" t="s">
        <v>670</v>
      </c>
      <c r="C459" s="68" t="str">
        <f t="shared" si="21"/>
        <v>MUEBLES DE BAÑO, ACCESORIOS Y EQUIPO</v>
      </c>
      <c r="D459" s="53"/>
      <c r="E459" s="54"/>
      <c r="F459" s="56"/>
      <c r="G459" s="56"/>
      <c r="H459" s="69">
        <f t="shared" si="23"/>
        <v>0</v>
      </c>
    </row>
    <row r="460" spans="2:8" s="2" customFormat="1" x14ac:dyDescent="0.25">
      <c r="B460" s="51" t="s">
        <v>114</v>
      </c>
      <c r="C460" s="43" t="str">
        <f t="shared" si="21"/>
        <v>AZOTEA</v>
      </c>
      <c r="D460" s="38"/>
      <c r="E460" s="39"/>
      <c r="F460" s="40"/>
      <c r="G460" s="41"/>
      <c r="H460" s="44">
        <f t="shared" si="23"/>
        <v>0</v>
      </c>
    </row>
    <row r="461" spans="2:8" s="42" customFormat="1" x14ac:dyDescent="0.25">
      <c r="B461" s="70" t="s">
        <v>671</v>
      </c>
      <c r="C461" s="68" t="str">
        <f t="shared" si="21"/>
        <v>DEMOLICIÓN</v>
      </c>
      <c r="D461" s="53"/>
      <c r="E461" s="54"/>
      <c r="F461" s="56"/>
      <c r="G461" s="56"/>
      <c r="H461" s="69">
        <f t="shared" si="23"/>
        <v>0</v>
      </c>
    </row>
    <row r="462" spans="2:8" s="42" customFormat="1" x14ac:dyDescent="0.25">
      <c r="B462" s="70" t="s">
        <v>672</v>
      </c>
      <c r="C462" s="68" t="str">
        <f t="shared" si="21"/>
        <v>ALBAÑILERÍA</v>
      </c>
      <c r="D462" s="53"/>
      <c r="E462" s="54"/>
      <c r="F462" s="56"/>
      <c r="G462" s="56"/>
      <c r="H462" s="69">
        <f t="shared" si="23"/>
        <v>0</v>
      </c>
    </row>
    <row r="463" spans="2:8" s="42" customFormat="1" x14ac:dyDescent="0.25">
      <c r="B463" s="70" t="s">
        <v>673</v>
      </c>
      <c r="C463" s="68" t="str">
        <f t="shared" si="21"/>
        <v>IMPERMEABILIZANTE</v>
      </c>
      <c r="D463" s="53"/>
      <c r="E463" s="54"/>
      <c r="F463" s="56"/>
      <c r="G463" s="56"/>
      <c r="H463" s="69">
        <f t="shared" si="23"/>
        <v>0</v>
      </c>
    </row>
    <row r="464" spans="2:8" s="2" customFormat="1" x14ac:dyDescent="0.25">
      <c r="B464" s="51" t="s">
        <v>122</v>
      </c>
      <c r="C464" s="43" t="str">
        <f t="shared" si="21"/>
        <v>LIMPIEZA</v>
      </c>
      <c r="D464" s="38"/>
      <c r="E464" s="39"/>
      <c r="F464" s="40"/>
      <c r="G464" s="41"/>
      <c r="H464" s="44">
        <f t="shared" si="23"/>
        <v>0</v>
      </c>
    </row>
    <row r="465" spans="2:8" s="42" customFormat="1" ht="24.75" customHeight="1" x14ac:dyDescent="0.25">
      <c r="B465" s="61" t="s">
        <v>32</v>
      </c>
      <c r="C465" s="62" t="str">
        <f t="shared" si="21"/>
        <v>Rehabilitación del Centro de Salud Quitupán, CLUES JCSSA004423, en el municipio de Quitupan, Jalisco</v>
      </c>
      <c r="D465" s="63"/>
      <c r="E465" s="64"/>
      <c r="F465" s="65"/>
      <c r="G465" s="66"/>
      <c r="H465" s="50">
        <f t="shared" si="23"/>
        <v>0</v>
      </c>
    </row>
    <row r="466" spans="2:8" s="2" customFormat="1" x14ac:dyDescent="0.25">
      <c r="B466" s="51" t="s">
        <v>128</v>
      </c>
      <c r="C466" s="43" t="str">
        <f t="shared" si="21"/>
        <v>PRELIMINARES</v>
      </c>
      <c r="D466" s="38"/>
      <c r="E466" s="39"/>
      <c r="F466" s="40"/>
      <c r="G466" s="41"/>
      <c r="H466" s="44">
        <f t="shared" si="23"/>
        <v>0</v>
      </c>
    </row>
    <row r="467" spans="2:8" s="2" customFormat="1" x14ac:dyDescent="0.25">
      <c r="B467" s="51" t="s">
        <v>134</v>
      </c>
      <c r="C467" s="43" t="str">
        <f t="shared" si="21"/>
        <v>OBRA EXTERIOR / INTERIOR</v>
      </c>
      <c r="D467" s="38"/>
      <c r="E467" s="39"/>
      <c r="F467" s="40"/>
      <c r="G467" s="41"/>
      <c r="H467" s="44">
        <f t="shared" si="23"/>
        <v>0</v>
      </c>
    </row>
    <row r="468" spans="2:8" s="2" customFormat="1" x14ac:dyDescent="0.25">
      <c r="B468" s="51" t="s">
        <v>138</v>
      </c>
      <c r="C468" s="43" t="str">
        <f t="shared" si="21"/>
        <v>MUEBLES DE BAÑO</v>
      </c>
      <c r="D468" s="38"/>
      <c r="E468" s="39"/>
      <c r="F468" s="40"/>
      <c r="G468" s="41"/>
      <c r="H468" s="44">
        <f t="shared" si="23"/>
        <v>0</v>
      </c>
    </row>
    <row r="469" spans="2:8" s="2" customFormat="1" x14ac:dyDescent="0.25">
      <c r="B469" s="51" t="s">
        <v>141</v>
      </c>
      <c r="C469" s="43" t="str">
        <f t="shared" si="21"/>
        <v>INSTALACIÓN HIDROSANITARIA</v>
      </c>
      <c r="D469" s="38"/>
      <c r="E469" s="39"/>
      <c r="F469" s="40"/>
      <c r="G469" s="41"/>
      <c r="H469" s="44">
        <f t="shared" si="23"/>
        <v>0</v>
      </c>
    </row>
    <row r="470" spans="2:8" s="2" customFormat="1" x14ac:dyDescent="0.25">
      <c r="B470" s="51" t="s">
        <v>143</v>
      </c>
      <c r="C470" s="43" t="str">
        <f t="shared" si="21"/>
        <v>INSTALACIÓN GAS</v>
      </c>
      <c r="D470" s="38"/>
      <c r="E470" s="39"/>
      <c r="F470" s="40"/>
      <c r="G470" s="41"/>
      <c r="H470" s="44">
        <f t="shared" si="23"/>
        <v>0</v>
      </c>
    </row>
    <row r="471" spans="2:8" s="2" customFormat="1" x14ac:dyDescent="0.25">
      <c r="B471" s="51" t="s">
        <v>144</v>
      </c>
      <c r="C471" s="43" t="str">
        <f t="shared" si="21"/>
        <v>INSTALACIÓN ELÉCTRICA</v>
      </c>
      <c r="D471" s="38"/>
      <c r="E471" s="39"/>
      <c r="F471" s="40"/>
      <c r="G471" s="41"/>
      <c r="H471" s="44">
        <f t="shared" si="23"/>
        <v>0</v>
      </c>
    </row>
    <row r="472" spans="2:8" s="2" customFormat="1" x14ac:dyDescent="0.25">
      <c r="B472" s="51" t="s">
        <v>145</v>
      </c>
      <c r="C472" s="43" t="str">
        <f t="shared" si="21"/>
        <v>AZOTEA</v>
      </c>
      <c r="D472" s="38"/>
      <c r="E472" s="39"/>
      <c r="F472" s="40"/>
      <c r="G472" s="41"/>
      <c r="H472" s="44">
        <f t="shared" si="23"/>
        <v>0</v>
      </c>
    </row>
    <row r="473" spans="2:8" s="2" customFormat="1" x14ac:dyDescent="0.25">
      <c r="B473" s="51" t="s">
        <v>146</v>
      </c>
      <c r="C473" s="43" t="str">
        <f t="shared" si="21"/>
        <v>LIMPIEZA</v>
      </c>
      <c r="D473" s="38"/>
      <c r="E473" s="39"/>
      <c r="F473" s="40"/>
      <c r="G473" s="41"/>
      <c r="H473" s="44">
        <f t="shared" si="23"/>
        <v>0</v>
      </c>
    </row>
    <row r="474" spans="2:8" s="42" customFormat="1" ht="29.25" customHeight="1" x14ac:dyDescent="0.25">
      <c r="B474" s="61" t="s">
        <v>147</v>
      </c>
      <c r="C474" s="62" t="str">
        <f t="shared" si="21"/>
        <v>Rehabilitación del Centro de Salud La Barca, CLUES JCSSA000894, en el municipio de La Barca, Jalisco</v>
      </c>
      <c r="D474" s="63"/>
      <c r="E474" s="64"/>
      <c r="F474" s="65"/>
      <c r="G474" s="66"/>
      <c r="H474" s="50">
        <f t="shared" si="23"/>
        <v>0</v>
      </c>
    </row>
    <row r="475" spans="2:8" s="2" customFormat="1" x14ac:dyDescent="0.25">
      <c r="B475" s="51" t="s">
        <v>148</v>
      </c>
      <c r="C475" s="43" t="str">
        <f t="shared" si="21"/>
        <v>PRELIMINARES</v>
      </c>
      <c r="D475" s="38"/>
      <c r="E475" s="39"/>
      <c r="F475" s="40"/>
      <c r="G475" s="41"/>
      <c r="H475" s="44">
        <f t="shared" si="23"/>
        <v>0</v>
      </c>
    </row>
    <row r="476" spans="2:8" s="2" customFormat="1" x14ac:dyDescent="0.25">
      <c r="B476" s="51" t="s">
        <v>149</v>
      </c>
      <c r="C476" s="43" t="str">
        <f t="shared" si="21"/>
        <v>OBRA EXTERIOR / INTERIOR</v>
      </c>
      <c r="D476" s="38"/>
      <c r="E476" s="39"/>
      <c r="F476" s="40"/>
      <c r="G476" s="41"/>
      <c r="H476" s="44">
        <f t="shared" si="23"/>
        <v>0</v>
      </c>
    </row>
    <row r="477" spans="2:8" s="2" customFormat="1" x14ac:dyDescent="0.25">
      <c r="B477" s="51" t="s">
        <v>150</v>
      </c>
      <c r="C477" s="43" t="str">
        <f t="shared" si="21"/>
        <v>MUEBLES DE BAÑO</v>
      </c>
      <c r="D477" s="38"/>
      <c r="E477" s="39"/>
      <c r="F477" s="40"/>
      <c r="G477" s="41"/>
      <c r="H477" s="44">
        <f t="shared" si="23"/>
        <v>0</v>
      </c>
    </row>
    <row r="478" spans="2:8" s="2" customFormat="1" x14ac:dyDescent="0.25">
      <c r="B478" s="51" t="s">
        <v>151</v>
      </c>
      <c r="C478" s="43" t="str">
        <f t="shared" si="21"/>
        <v>INSTALACIÓN HIDROSANITARIA</v>
      </c>
      <c r="D478" s="38"/>
      <c r="E478" s="39"/>
      <c r="F478" s="40"/>
      <c r="G478" s="41"/>
      <c r="H478" s="44">
        <f t="shared" si="23"/>
        <v>0</v>
      </c>
    </row>
    <row r="479" spans="2:8" s="2" customFormat="1" x14ac:dyDescent="0.25">
      <c r="B479" s="51" t="s">
        <v>152</v>
      </c>
      <c r="C479" s="43" t="str">
        <f t="shared" si="21"/>
        <v>INSTALACIÓN ELÉCTRICA</v>
      </c>
      <c r="D479" s="38"/>
      <c r="E479" s="39"/>
      <c r="F479" s="40"/>
      <c r="G479" s="41"/>
      <c r="H479" s="44">
        <f t="shared" si="23"/>
        <v>0</v>
      </c>
    </row>
    <row r="480" spans="2:8" s="2" customFormat="1" x14ac:dyDescent="0.25">
      <c r="B480" s="51" t="s">
        <v>153</v>
      </c>
      <c r="C480" s="43" t="str">
        <f t="shared" si="21"/>
        <v>AZOTEA</v>
      </c>
      <c r="D480" s="38"/>
      <c r="E480" s="39"/>
      <c r="F480" s="40"/>
      <c r="G480" s="41"/>
      <c r="H480" s="44">
        <f t="shared" si="23"/>
        <v>0</v>
      </c>
    </row>
    <row r="481" spans="2:8" s="2" customFormat="1" x14ac:dyDescent="0.25">
      <c r="B481" s="51" t="s">
        <v>154</v>
      </c>
      <c r="C481" s="43" t="str">
        <f t="shared" si="21"/>
        <v>LIMPIEZA</v>
      </c>
      <c r="D481" s="38"/>
      <c r="E481" s="39"/>
      <c r="F481" s="40"/>
      <c r="G481" s="41"/>
      <c r="H481" s="44">
        <f t="shared" si="23"/>
        <v>0</v>
      </c>
    </row>
    <row r="482" spans="2:8" s="42" customFormat="1" ht="31.5" customHeight="1" x14ac:dyDescent="0.25">
      <c r="B482" s="61" t="s">
        <v>155</v>
      </c>
      <c r="C482" s="62" t="str">
        <f t="shared" si="21"/>
        <v>Rehabilitación del Centro de Salud San Miguel de la Sierra, CLUES JCSSA000865, en el municipio de Ayutla, Jalisco.</v>
      </c>
      <c r="D482" s="63"/>
      <c r="E482" s="64"/>
      <c r="F482" s="65"/>
      <c r="G482" s="66"/>
      <c r="H482" s="50">
        <f t="shared" si="23"/>
        <v>0</v>
      </c>
    </row>
    <row r="483" spans="2:8" s="2" customFormat="1" x14ac:dyDescent="0.25">
      <c r="B483" s="51" t="s">
        <v>156</v>
      </c>
      <c r="C483" s="43" t="str">
        <f t="shared" si="21"/>
        <v>PRELIMINARES</v>
      </c>
      <c r="D483" s="38"/>
      <c r="E483" s="39"/>
      <c r="F483" s="40"/>
      <c r="G483" s="41"/>
      <c r="H483" s="44">
        <f t="shared" si="23"/>
        <v>0</v>
      </c>
    </row>
    <row r="484" spans="2:8" s="2" customFormat="1" x14ac:dyDescent="0.25">
      <c r="B484" s="71" t="s">
        <v>162</v>
      </c>
      <c r="C484" s="43" t="str">
        <f t="shared" si="21"/>
        <v>OBRA EXTERIOR / INTERIOR</v>
      </c>
      <c r="D484" s="38"/>
      <c r="E484" s="39"/>
      <c r="F484" s="40"/>
      <c r="G484" s="41"/>
      <c r="H484" s="44">
        <f t="shared" si="23"/>
        <v>0</v>
      </c>
    </row>
    <row r="485" spans="2:8" s="2" customFormat="1" x14ac:dyDescent="0.25">
      <c r="B485" s="71" t="s">
        <v>164</v>
      </c>
      <c r="C485" s="43" t="str">
        <f t="shared" si="21"/>
        <v>MUEBLES DE BAÑO</v>
      </c>
      <c r="D485" s="38"/>
      <c r="E485" s="39"/>
      <c r="F485" s="40"/>
      <c r="G485" s="41"/>
      <c r="H485" s="44">
        <f t="shared" si="23"/>
        <v>0</v>
      </c>
    </row>
    <row r="486" spans="2:8" s="2" customFormat="1" x14ac:dyDescent="0.25">
      <c r="B486" s="71" t="s">
        <v>166</v>
      </c>
      <c r="C486" s="43" t="str">
        <f t="shared" si="21"/>
        <v>INSTALACIÓN HIDROSANITARIA</v>
      </c>
      <c r="D486" s="38"/>
      <c r="E486" s="39"/>
      <c r="F486" s="40"/>
      <c r="G486" s="41"/>
      <c r="H486" s="44">
        <f t="shared" si="23"/>
        <v>0</v>
      </c>
    </row>
    <row r="487" spans="2:8" s="2" customFormat="1" x14ac:dyDescent="0.25">
      <c r="B487" s="71" t="s">
        <v>169</v>
      </c>
      <c r="C487" s="43" t="str">
        <f t="shared" si="21"/>
        <v>INSTALACIÓN GAS</v>
      </c>
      <c r="D487" s="38"/>
      <c r="E487" s="39"/>
      <c r="F487" s="40"/>
      <c r="G487" s="41"/>
      <c r="H487" s="44">
        <f t="shared" si="23"/>
        <v>0</v>
      </c>
    </row>
    <row r="488" spans="2:8" s="2" customFormat="1" x14ac:dyDescent="0.25">
      <c r="B488" s="71" t="s">
        <v>173</v>
      </c>
      <c r="C488" s="43" t="str">
        <f t="shared" si="21"/>
        <v>INSTALACIÓN ELÉCTRICA</v>
      </c>
      <c r="D488" s="38"/>
      <c r="E488" s="39"/>
      <c r="F488" s="40"/>
      <c r="G488" s="41"/>
      <c r="H488" s="44">
        <f t="shared" si="23"/>
        <v>0</v>
      </c>
    </row>
    <row r="489" spans="2:8" s="2" customFormat="1" x14ac:dyDescent="0.25">
      <c r="B489" s="71" t="s">
        <v>180</v>
      </c>
      <c r="C489" s="43" t="str">
        <f t="shared" si="21"/>
        <v>AZOTEA</v>
      </c>
      <c r="D489" s="38"/>
      <c r="E489" s="39"/>
      <c r="F489" s="40"/>
      <c r="G489" s="41"/>
      <c r="H489" s="44">
        <f t="shared" si="23"/>
        <v>0</v>
      </c>
    </row>
    <row r="490" spans="2:8" s="2" customFormat="1" x14ac:dyDescent="0.25">
      <c r="B490" s="71" t="s">
        <v>674</v>
      </c>
      <c r="C490" s="43" t="str">
        <f t="shared" si="21"/>
        <v>LIMPIEZA</v>
      </c>
      <c r="D490" s="38"/>
      <c r="E490" s="39"/>
      <c r="F490" s="40"/>
      <c r="G490" s="41"/>
      <c r="H490" s="44">
        <f t="shared" ref="H490" si="24">VLOOKUP(B490,$B$18:$H$442,7,0)</f>
        <v>0</v>
      </c>
    </row>
    <row r="491" spans="2:8" s="2" customFormat="1" x14ac:dyDescent="0.25">
      <c r="B491" s="71"/>
      <c r="C491" s="43"/>
      <c r="D491" s="38"/>
      <c r="E491" s="39"/>
      <c r="F491" s="40"/>
      <c r="G491" s="41"/>
      <c r="H491" s="44"/>
    </row>
    <row r="492" spans="2:8" s="4" customFormat="1" x14ac:dyDescent="0.25">
      <c r="B492" s="87" t="s">
        <v>14</v>
      </c>
      <c r="C492" s="87"/>
      <c r="D492" s="87"/>
      <c r="E492" s="87"/>
      <c r="F492" s="87"/>
      <c r="G492" s="31" t="s">
        <v>15</v>
      </c>
      <c r="H492" s="32">
        <f>+H445+H465+H474+H482</f>
        <v>0</v>
      </c>
    </row>
    <row r="493" spans="2:8" s="4" customFormat="1" x14ac:dyDescent="0.25">
      <c r="B493" s="88"/>
      <c r="C493" s="88"/>
      <c r="D493" s="88"/>
      <c r="E493" s="88"/>
      <c r="F493" s="88"/>
      <c r="G493" s="31" t="s">
        <v>16</v>
      </c>
      <c r="H493" s="32">
        <f>+ROUND(H492*0.16,2)</f>
        <v>0</v>
      </c>
    </row>
    <row r="494" spans="2:8" s="4" customFormat="1" x14ac:dyDescent="0.25">
      <c r="B494" s="88"/>
      <c r="C494" s="88"/>
      <c r="D494" s="88"/>
      <c r="E494" s="88"/>
      <c r="F494" s="88"/>
      <c r="G494" s="31" t="s">
        <v>17</v>
      </c>
      <c r="H494" s="32">
        <f>+H492+H493</f>
        <v>0</v>
      </c>
    </row>
    <row r="495" spans="2:8" s="2" customFormat="1" x14ac:dyDescent="0.25"/>
    <row r="496" spans="2:8" s="2" customFormat="1" x14ac:dyDescent="0.25"/>
    <row r="497" spans="8:8" s="2" customFormat="1" x14ac:dyDescent="0.25">
      <c r="H497" s="8"/>
    </row>
    <row r="498" spans="8:8" s="2" customFormat="1" x14ac:dyDescent="0.25">
      <c r="H498" s="8"/>
    </row>
    <row r="499" spans="8:8" s="2" customFormat="1" x14ac:dyDescent="0.25"/>
    <row r="500" spans="8:8" s="2" customFormat="1" x14ac:dyDescent="0.25"/>
    <row r="501" spans="8:8" s="2" customFormat="1" x14ac:dyDescent="0.25"/>
    <row r="502" spans="8:8" s="2" customFormat="1" x14ac:dyDescent="0.25">
      <c r="H502" s="7"/>
    </row>
    <row r="503" spans="8:8" s="2" customFormat="1" x14ac:dyDescent="0.25"/>
    <row r="504" spans="8:8" s="2" customFormat="1" x14ac:dyDescent="0.25"/>
    <row r="505" spans="8:8" s="2" customFormat="1" x14ac:dyDescent="0.25"/>
    <row r="506" spans="8:8" s="2" customFormat="1" x14ac:dyDescent="0.25"/>
    <row r="507" spans="8:8" s="2" customFormat="1" x14ac:dyDescent="0.25"/>
    <row r="508" spans="8:8" s="2" customFormat="1" x14ac:dyDescent="0.25"/>
    <row r="509" spans="8:8" s="2" customFormat="1" x14ac:dyDescent="0.25"/>
    <row r="510" spans="8:8" s="2" customFormat="1" x14ac:dyDescent="0.25"/>
    <row r="511" spans="8:8" s="2" customFormat="1" x14ac:dyDescent="0.25"/>
    <row r="512" spans="8:8" s="2" customFormat="1" x14ac:dyDescent="0.25"/>
    <row r="513" s="2" customFormat="1" x14ac:dyDescent="0.25"/>
    <row r="514" s="2" customFormat="1" x14ac:dyDescent="0.25"/>
    <row r="515" s="2" customFormat="1" x14ac:dyDescent="0.25"/>
  </sheetData>
  <mergeCells count="16">
    <mergeCell ref="H12:H13"/>
    <mergeCell ref="B15:H15"/>
    <mergeCell ref="B492:F492"/>
    <mergeCell ref="B493:F494"/>
    <mergeCell ref="C4:C5"/>
    <mergeCell ref="B2:B13"/>
    <mergeCell ref="D2:G2"/>
    <mergeCell ref="D3:G6"/>
    <mergeCell ref="D7:F7"/>
    <mergeCell ref="C8:C10"/>
    <mergeCell ref="D8:F8"/>
    <mergeCell ref="E9:F9"/>
    <mergeCell ref="D10:F10"/>
    <mergeCell ref="D11:G11"/>
    <mergeCell ref="C12:C13"/>
    <mergeCell ref="D12:G13"/>
  </mergeCells>
  <printOptions horizontalCentered="1"/>
  <pageMargins left="0.19685039370078741" right="0.19685039370078741" top="0.19685039370078741" bottom="0.39370078740157483" header="0.27559055118110237" footer="0.19685039370078741"/>
  <pageSetup scale="74" orientation="landscape" horizontalDpi="300" verticalDpi="300" r:id="rId1"/>
  <headerFooter>
    <oddFooter>&amp;C&amp;8Página &amp;P de &amp;N</oddFooter>
  </headerFooter>
  <rowBreaks count="1" manualBreakCount="1">
    <brk id="4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cat</vt:lpstr>
      <vt:lpstr>cat!Área_de_impresión</vt:lpstr>
      <vt:lpstr>cat!Títulos_a_imprimir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Diaz</dc:creator>
  <cp:lastModifiedBy>Tomas</cp:lastModifiedBy>
  <cp:lastPrinted>2019-07-03T18:37:18Z</cp:lastPrinted>
  <dcterms:created xsi:type="dcterms:W3CDTF">2018-12-17T16:20:56Z</dcterms:created>
  <dcterms:modified xsi:type="dcterms:W3CDTF">2019-07-20T16:59:42Z</dcterms:modified>
</cp:coreProperties>
</file>