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Documents\OBRAS\OBRAS 2019\SIOP\Direccion de presupuestos de Obra publica\Presupuestos\23.- CENTRO DE SALUD TIPO\5.- Raul\3.- revision\"/>
    </mc:Choice>
  </mc:AlternateContent>
  <bookViews>
    <workbookView xWindow="0" yWindow="0" windowWidth="28800" windowHeight="10830"/>
  </bookViews>
  <sheets>
    <sheet name="CAT" sheetId="2" r:id="rId1"/>
  </sheets>
  <definedNames>
    <definedName name="_xlnm._FilterDatabase" localSheetId="0" hidden="1">CAT!$B$18:$H$284</definedName>
    <definedName name="area" localSheetId="0">#REF!</definedName>
    <definedName name="area">#REF!</definedName>
    <definedName name="_xlnm.Print_Area" localSheetId="0">CAT!$B$1:$H$332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iudad" localSheetId="0">#REF!</definedName>
    <definedName name="ciudad">#REF!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mic" localSheetId="0">#REF!</definedName>
    <definedName name="cmic">#REF!</definedName>
    <definedName name="codigodelaobra" localSheetId="0">#REF!</definedName>
    <definedName name="codigodelaobr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tactocliente" localSheetId="0">#REF!</definedName>
    <definedName name="contactocliente">#REF!</definedName>
    <definedName name="decimalesredondeo" localSheetId="0">#REF!</definedName>
    <definedName name="decimalesredondeo">#REF!</definedName>
    <definedName name="departamento" localSheetId="0">#REF!</definedName>
    <definedName name="departamento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inicio" localSheetId="0">#REF!</definedName>
    <definedName name="fechainicio">#REF!</definedName>
    <definedName name="fechaterminacion" localSheetId="0">#REF!</definedName>
    <definedName name="fechatermin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nombrecliente" localSheetId="0">#REF!</definedName>
    <definedName name="nombrecliente">#REF!</definedName>
    <definedName name="nombredelaobra" localSheetId="0">#REF!</definedName>
    <definedName name="nombredelaobra">#REF!</definedName>
    <definedName name="nombrevendedor" localSheetId="0">#REF!</definedName>
    <definedName name="nombrevendedor">#REF!</definedName>
    <definedName name="numconvocatoria" localSheetId="0">#REF!</definedName>
    <definedName name="numconvocatoria">#REF!</definedName>
    <definedName name="numerodeconcurso" localSheetId="0">#REF!</definedName>
    <definedName name="numerodeconcurso">#REF!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presupuesto" localSheetId="0">#REF!</definedName>
    <definedName name="porcentajeivapresupuesto">#REF!</definedName>
    <definedName name="primeramoneda" localSheetId="0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fc" localSheetId="0">#REF!</definedName>
    <definedName name="rfc">#REF!</definedName>
    <definedName name="segundamoneda" localSheetId="0">#REF!</definedName>
    <definedName name="segundamoned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ipodelicitacion" localSheetId="0">#REF!</definedName>
    <definedName name="tipodelicitacion">#REF!</definedName>
    <definedName name="_xlnm.Print_Titles" localSheetId="0">CAT!$2:$17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86" i="2" l="1"/>
  <c r="H283" i="2" l="1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0" i="2"/>
  <c r="H249" i="2" s="1"/>
  <c r="H248" i="2"/>
  <c r="H247" i="2"/>
  <c r="H245" i="2"/>
  <c r="H244" i="2"/>
  <c r="H243" i="2"/>
  <c r="H241" i="2"/>
  <c r="H240" i="2"/>
  <c r="H239" i="2"/>
  <c r="H238" i="2"/>
  <c r="H237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4" i="2"/>
  <c r="H213" i="2" s="1"/>
  <c r="H212" i="2"/>
  <c r="H211" i="2"/>
  <c r="H209" i="2"/>
  <c r="H208" i="2"/>
  <c r="H207" i="2"/>
  <c r="H206" i="2"/>
  <c r="H205" i="2"/>
  <c r="H204" i="2"/>
  <c r="H203" i="2"/>
  <c r="H202" i="2"/>
  <c r="H201" i="2"/>
  <c r="H199" i="2"/>
  <c r="H198" i="2"/>
  <c r="H197" i="2"/>
  <c r="H196" i="2"/>
  <c r="H194" i="2"/>
  <c r="H193" i="2"/>
  <c r="H192" i="2"/>
  <c r="H189" i="2"/>
  <c r="H188" i="2"/>
  <c r="H187" i="2"/>
  <c r="H186" i="2"/>
  <c r="H185" i="2"/>
  <c r="H184" i="2"/>
  <c r="H183" i="2"/>
  <c r="H182" i="2"/>
  <c r="H181" i="2"/>
  <c r="H180" i="2"/>
  <c r="H179" i="2"/>
  <c r="H177" i="2"/>
  <c r="H176" i="2"/>
  <c r="H175" i="2"/>
  <c r="H174" i="2"/>
  <c r="H173" i="2"/>
  <c r="H172" i="2"/>
  <c r="H169" i="2"/>
  <c r="H168" i="2"/>
  <c r="H166" i="2"/>
  <c r="H165" i="2" s="1"/>
  <c r="H312" i="2" s="1"/>
  <c r="H164" i="2"/>
  <c r="H163" i="2"/>
  <c r="H162" i="2"/>
  <c r="H161" i="2"/>
  <c r="H160" i="2"/>
  <c r="H159" i="2"/>
  <c r="H158" i="2"/>
  <c r="H156" i="2"/>
  <c r="H155" i="2"/>
  <c r="H157" i="2" l="1"/>
  <c r="H167" i="2"/>
  <c r="H191" i="2"/>
  <c r="H246" i="2"/>
  <c r="H171" i="2"/>
  <c r="H178" i="2"/>
  <c r="H170" i="2" s="1"/>
  <c r="H195" i="2"/>
  <c r="H210" i="2"/>
  <c r="H215" i="2"/>
  <c r="H242" i="2"/>
  <c r="H251" i="2"/>
  <c r="H236" i="2"/>
  <c r="H235" i="2" s="1"/>
  <c r="H200" i="2"/>
  <c r="H154" i="2"/>
  <c r="H190" i="2" l="1"/>
  <c r="H153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09" i="2"/>
  <c r="H108" i="2" s="1"/>
  <c r="H107" i="2"/>
  <c r="H106" i="2"/>
  <c r="H104" i="2"/>
  <c r="H103" i="2"/>
  <c r="H102" i="2"/>
  <c r="H100" i="2"/>
  <c r="H99" i="2"/>
  <c r="H98" i="2"/>
  <c r="H97" i="2"/>
  <c r="H96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6" i="2"/>
  <c r="H75" i="2" s="1"/>
  <c r="H74" i="2"/>
  <c r="H73" i="2"/>
  <c r="H71" i="2"/>
  <c r="H70" i="2"/>
  <c r="H69" i="2"/>
  <c r="H68" i="2"/>
  <c r="H67" i="2"/>
  <c r="H66" i="2"/>
  <c r="H65" i="2"/>
  <c r="H64" i="2"/>
  <c r="H63" i="2"/>
  <c r="H61" i="2"/>
  <c r="H60" i="2"/>
  <c r="H59" i="2"/>
  <c r="H57" i="2"/>
  <c r="H56" i="2"/>
  <c r="H55" i="2"/>
  <c r="H52" i="2"/>
  <c r="H51" i="2"/>
  <c r="H50" i="2"/>
  <c r="H49" i="2"/>
  <c r="H48" i="2"/>
  <c r="H47" i="2"/>
  <c r="H46" i="2"/>
  <c r="H45" i="2"/>
  <c r="H43" i="2"/>
  <c r="H42" i="2"/>
  <c r="H41" i="2"/>
  <c r="H40" i="2"/>
  <c r="H39" i="2"/>
  <c r="H36" i="2"/>
  <c r="H35" i="2"/>
  <c r="H33" i="2"/>
  <c r="H32" i="2" s="1"/>
  <c r="H31" i="2"/>
  <c r="H30" i="2"/>
  <c r="H29" i="2"/>
  <c r="H28" i="2"/>
  <c r="H27" i="2"/>
  <c r="H26" i="2"/>
  <c r="H25" i="2"/>
  <c r="H23" i="2"/>
  <c r="H22" i="2"/>
  <c r="H152" i="2" l="1"/>
  <c r="H21" i="2"/>
  <c r="H77" i="2"/>
  <c r="H95" i="2"/>
  <c r="H105" i="2"/>
  <c r="H34" i="2"/>
  <c r="H58" i="2"/>
  <c r="H72" i="2"/>
  <c r="H101" i="2"/>
  <c r="H54" i="2"/>
  <c r="H38" i="2"/>
  <c r="H44" i="2"/>
  <c r="H62" i="2"/>
  <c r="H110" i="2"/>
  <c r="H24" i="2"/>
  <c r="H20" i="2" l="1"/>
  <c r="H94" i="2"/>
  <c r="H53" i="2"/>
  <c r="H37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18" i="2"/>
  <c r="C312" i="2"/>
  <c r="H19" i="2" l="1"/>
  <c r="H325" i="2"/>
  <c r="H315" i="2"/>
  <c r="H318" i="2"/>
  <c r="H319" i="2"/>
  <c r="H320" i="2"/>
  <c r="H316" i="2"/>
  <c r="H317" i="2"/>
  <c r="H314" i="2"/>
  <c r="H324" i="2" l="1"/>
  <c r="H313" i="2" l="1"/>
  <c r="H323" i="2"/>
  <c r="H329" i="2"/>
  <c r="H309" i="2" l="1"/>
  <c r="H328" i="2"/>
  <c r="H321" i="2"/>
  <c r="H322" i="2"/>
  <c r="H298" i="2"/>
  <c r="H308" i="2" l="1"/>
  <c r="H311" i="2"/>
  <c r="H307" i="2"/>
  <c r="H303" i="2"/>
  <c r="H296" i="2"/>
  <c r="H310" i="2"/>
  <c r="H301" i="2"/>
  <c r="H326" i="2"/>
  <c r="H327" i="2"/>
  <c r="H288" i="2"/>
  <c r="H300" i="2"/>
  <c r="H297" i="2"/>
  <c r="H306" i="2"/>
  <c r="H305" i="2"/>
  <c r="H299" i="2"/>
  <c r="H291" i="2"/>
  <c r="H292" i="2"/>
  <c r="H290" i="2"/>
  <c r="H294" i="2" l="1"/>
  <c r="H302" i="2"/>
  <c r="H295" i="2"/>
  <c r="H287" i="2"/>
  <c r="H289" i="2"/>
  <c r="H293" i="2"/>
  <c r="H304" i="2"/>
  <c r="H286" i="2" l="1"/>
  <c r="H330" i="2" s="1"/>
  <c r="H331" i="2" s="1"/>
  <c r="H332" i="2" s="1"/>
</calcChain>
</file>

<file path=xl/sharedStrings.xml><?xml version="1.0" encoding="utf-8"?>
<sst xmlns="http://schemas.openxmlformats.org/spreadsheetml/2006/main" count="822" uniqueCount="437">
  <si>
    <t>DESCRIPCIÓN GENERAL DE LOS TRABAJOS:</t>
  </si>
  <si>
    <t>FECHA DE INICIO:</t>
  </si>
  <si>
    <t>FECHA DE TERMINACIÓN:</t>
  </si>
  <si>
    <t>PLAZO DE EJECUCIÓN:</t>
  </si>
  <si>
    <t>RAZÓN SOCIAL DEL LICITANTE:</t>
  </si>
  <si>
    <t>NOMBRE, CARGO Y FIRMA DEL LICITANTE: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</si>
  <si>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</si>
  <si>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</si>
  <si>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</si>
  <si>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</si>
  <si>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</si>
  <si>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</si>
  <si>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</si>
  <si>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</si>
  <si>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IMPORTE CON LETRA (IVA INCLUIDO)</t>
  </si>
  <si>
    <t>SUBTOTAL M. N.</t>
  </si>
  <si>
    <t>IVA M. N.</t>
  </si>
  <si>
    <t>TOTAL M. N.</t>
  </si>
  <si>
    <t>GOBIERNO DEL ESTADO DE JALISCO</t>
  </si>
  <si>
    <t>SECRETARÍA DE INFRAESTRUCTURA Y OBRA PÚBLICA</t>
  </si>
  <si>
    <t>FECHA:</t>
  </si>
  <si>
    <t>NÚMERO DE PROCEDIMIENTO:</t>
  </si>
  <si>
    <t>A</t>
  </si>
  <si>
    <t>A1</t>
  </si>
  <si>
    <t>A2</t>
  </si>
  <si>
    <t>B</t>
  </si>
  <si>
    <t>PUERTAS Y VENTANAS</t>
  </si>
  <si>
    <t>M2</t>
  </si>
  <si>
    <t>M</t>
  </si>
  <si>
    <t>PZA</t>
  </si>
  <si>
    <t>KG</t>
  </si>
  <si>
    <t>PINTURA</t>
  </si>
  <si>
    <t>PISOS</t>
  </si>
  <si>
    <t>M3</t>
  </si>
  <si>
    <t>BAÑOS</t>
  </si>
  <si>
    <t>AZOTEA</t>
  </si>
  <si>
    <t>DESMONTAJE DE PUERTA DE MADERA, HERRERIA, ALUMINIO Y MULTYPANEL HASTA 2.10 M. DE ALTURA CON MARCO, SIN RECUPERACIÓN, INCLUYE: ACARREO FUERA DE LA OBRA, MANO DE OBRA, EQUIPO Y HERRAMIENTA.</t>
  </si>
  <si>
    <t>AMPLIACION DE VANO PARA PUERTA Y VENTANA HASTA 0.50 CM DE ANCHO, INCLUYE: DEMOLICION DE MURO EXISTENTE Y ELEMENTOS ESTRUCTURALES, REPOSICION DEL MISMO MURO , CASTILLO, APLANADO, EMBOQUILLADOS, BOLEOS, RESANES, ACABADO AL TERMINADO AL EXISTENTE</t>
  </si>
  <si>
    <t>SUMINISTRO Y COLOCACION DE DISPENSADOR DE PAPEL HIGIENICO MCA. JOFEL MOD. AZUR MAXI PH52001 O SIMILAR, INCLUYE: MATERIAL, MANO DE OBRA, EQUIPO Y HERRAMIENTA.</t>
  </si>
  <si>
    <t>SUMINISTRO Y COLOCACION DE DISPENSADOR DE JABON MCA. JOFEL MOD. AC54000 O SIMILAR INCLUYE: MATERIAL, MANO DE OBRA, EQUIPO Y HERRAMIENTA.</t>
  </si>
  <si>
    <t>SUMINISTRO Y COLOCACION DE BARRA RECTA PARA PERSONAS CON CAPACIDADES DIFERENTES ACERO SATINADO MCA. HELVEX MOD. B-700-S O SIMILAR INCLUYE: MATERIAL, MANO DE OBRA, EQUIPO Y HERRAMIENTA.</t>
  </si>
  <si>
    <t>SUMINISTRO Y COLOCACION DE MANGUERA COFLEX DE 1/2" PARA W.C. DE 35 CM DE LONGITUD. INCLUYE: FLETES, MANIOBRAS, ACARREO, COLOCACIÓN A CUALQUIER NIVEL, FIJACIÓN, PRUEBAS, MATERIALES MENORES Y HERRAMIENTA NECESARIA.</t>
  </si>
  <si>
    <t>SUMINISTRO Y COLOCACION DE MANGUERA COFLEX DE 1/2" PARA LAVABO DE 40 CM DE LONGITUD. INCLUYE: FLETES, MANIOBRAS, ACARREO, COLOCACIÓN A CUALQUIER NIVEL, FIJACIÓN, PRUEBAS, MATERIALES MENORES Y HERRAMIENTA NECESARIA.</t>
  </si>
  <si>
    <t>SUMINISTRO Y COLOCACION DE CESPOL DE PLOMO PARA TARJA. INCLUYE: MANO DE OBRA Y HERRAMIENTA.</t>
  </si>
  <si>
    <t>CARGA MANUAL Y ACARREO EN CAMIÓN 1 ER. KILOMETRO, DE MATERIAL PRODUCTO DE EXCAVACIÓN Y/O DEMOLICIÓN, INCLUYE: MANO DE OBRA, EQUIPO Y HERRAMIENTA, (NORMA S. C. T. N-CTR-CAR-1-01-013-00).</t>
  </si>
  <si>
    <t>DESMONTAJE SIN RECUPERACION DE PUERTAS Y VENTANAS, DE HERRERIA, ALUMINIO Y MADERA INCLUYE: ACARREO FUERA DE LA OBRA, MANO DE OBRA Y HERRAMIENTA.</t>
  </si>
  <si>
    <t>SIOP-022</t>
  </si>
  <si>
    <t>SIOP-033</t>
  </si>
  <si>
    <t>SIOP-036</t>
  </si>
  <si>
    <t>SIOP-037</t>
  </si>
  <si>
    <t>SIOP-050</t>
  </si>
  <si>
    <t>SIOP-052</t>
  </si>
  <si>
    <t>SIOP-053</t>
  </si>
  <si>
    <t>SIOP-056</t>
  </si>
  <si>
    <t>SIOP-057</t>
  </si>
  <si>
    <t>SIOP-058</t>
  </si>
  <si>
    <t>SIOP-059</t>
  </si>
  <si>
    <t>SIOP-060</t>
  </si>
  <si>
    <t>SIOP-063</t>
  </si>
  <si>
    <t>SIOP-064</t>
  </si>
  <si>
    <t>SIOP-065</t>
  </si>
  <si>
    <t>SIOP-066</t>
  </si>
  <si>
    <t>SIOP-067</t>
  </si>
  <si>
    <t>SIOP-068</t>
  </si>
  <si>
    <t>SIOP-071</t>
  </si>
  <si>
    <t>SIOP-079</t>
  </si>
  <si>
    <t>SIOP-081</t>
  </si>
  <si>
    <t>DESMANTELAMIENTO</t>
  </si>
  <si>
    <t>PUERTA Y VENTANA</t>
  </si>
  <si>
    <t>LINEA PRINCIPAL</t>
  </si>
  <si>
    <t>DEMOLICION</t>
  </si>
  <si>
    <t>SUMINISTRO Y COLOCACION DE PISO</t>
  </si>
  <si>
    <t>MUEBLES DE BAÑO, ACCESORIOS Y EQUIPO</t>
  </si>
  <si>
    <t>IMPERMEABILIZANTE</t>
  </si>
  <si>
    <t>LIMPIEZA AL FINAL DE LA OBRA EN FORMA MANUAL INCLUYE: TODO LO NECESARIO PARA SU CORRECTA EJECUCION.</t>
  </si>
  <si>
    <t>RESUMEN DE PARTIDAS</t>
  </si>
  <si>
    <t>DESMONTAJE SIN RECUPERACION DE LUMINARIAS DE SOBREPONER O DE EMPOTRAR A UNA ALTURA DE 0-3 M INCLUYE: ACARREO FUERA DE LA OBRA, MANO DE OBRA, EQUIPO Y HERRAMIENTA.</t>
  </si>
  <si>
    <t>EXCAVACION EN CEPAS POR MEDIO MANUALES, MATERIAL TIPO B, DE 0 A 2.00 M. DE PROFUNDIDAD, EN SECO, INCLUYE: AFINE DE TALUDES Y FONDO Y ACARREOS DEL MATERIAL EXCEDENTE FUERA DE LA OBRA AL LUGAR INDICADO POR LA SUPERVISION, MEDIDO EN BANCO.</t>
  </si>
  <si>
    <t>LIMPIEZA</t>
  </si>
  <si>
    <t>A1.1</t>
  </si>
  <si>
    <t>A1.2</t>
  </si>
  <si>
    <t>A3</t>
  </si>
  <si>
    <t>A4</t>
  </si>
  <si>
    <t>A5</t>
  </si>
  <si>
    <t>A5.1</t>
  </si>
  <si>
    <t>A6</t>
  </si>
  <si>
    <t>A6.1</t>
  </si>
  <si>
    <t>A6.2</t>
  </si>
  <si>
    <t>A6.3</t>
  </si>
  <si>
    <t>A7</t>
  </si>
  <si>
    <t>A8</t>
  </si>
  <si>
    <t>B1</t>
  </si>
  <si>
    <t>B1.1</t>
  </si>
  <si>
    <t>B1.2</t>
  </si>
  <si>
    <t>B2</t>
  </si>
  <si>
    <t>B3</t>
  </si>
  <si>
    <t>B4</t>
  </si>
  <si>
    <t>B5</t>
  </si>
  <si>
    <t>B5.1</t>
  </si>
  <si>
    <t>B6</t>
  </si>
  <si>
    <t>B6.1</t>
  </si>
  <si>
    <t>B6.2</t>
  </si>
  <si>
    <t>B6.3</t>
  </si>
  <si>
    <t>B7</t>
  </si>
  <si>
    <t>B8</t>
  </si>
  <si>
    <t>DIRECCIÓN GENERAL DE LICITACIÓN Y CONTRATACIÓN</t>
  </si>
  <si>
    <t>SIOP-001</t>
  </si>
  <si>
    <t>SIOP-002</t>
  </si>
  <si>
    <t>SIOP-003</t>
  </si>
  <si>
    <t>SIOP-004</t>
  </si>
  <si>
    <t>SIOP-005</t>
  </si>
  <si>
    <t>SIOP-006</t>
  </si>
  <si>
    <t>SIOP-007</t>
  </si>
  <si>
    <t>SIOP-008</t>
  </si>
  <si>
    <t>SIOP-009</t>
  </si>
  <si>
    <t>SIOP-010</t>
  </si>
  <si>
    <t>SIOP-011</t>
  </si>
  <si>
    <t>SIOP-012</t>
  </si>
  <si>
    <t>SIOP-013</t>
  </si>
  <si>
    <t>SIOP-014</t>
  </si>
  <si>
    <t>SIOP-015</t>
  </si>
  <si>
    <t>SIOP-016</t>
  </si>
  <si>
    <t>SIOP-017</t>
  </si>
  <si>
    <t>SIOP-018</t>
  </si>
  <si>
    <t>SIOP-019</t>
  </si>
  <si>
    <t>SIOP-020</t>
  </si>
  <si>
    <t>SIOP-021</t>
  </si>
  <si>
    <t>SIOP-023</t>
  </si>
  <si>
    <t>SIOP-024</t>
  </si>
  <si>
    <t>SIOP-025</t>
  </si>
  <si>
    <t>SIOP-026</t>
  </si>
  <si>
    <t>SIOP-027</t>
  </si>
  <si>
    <t>SIOP-028</t>
  </si>
  <si>
    <t>SIOP-029</t>
  </si>
  <si>
    <t>SIOP-030</t>
  </si>
  <si>
    <t>SIOP-031</t>
  </si>
  <si>
    <t>SIOP-032</t>
  </si>
  <si>
    <t>SIOP-034</t>
  </si>
  <si>
    <t>SIOP-035</t>
  </si>
  <si>
    <t>SIOP-038</t>
  </si>
  <si>
    <t>SIOP-039</t>
  </si>
  <si>
    <t>SIOP-040</t>
  </si>
  <si>
    <t>SIOP-041</t>
  </si>
  <si>
    <t>SIOP-042</t>
  </si>
  <si>
    <t>SIOP-043</t>
  </si>
  <si>
    <t>SIOP-044</t>
  </si>
  <si>
    <t>SIOP-045</t>
  </si>
  <si>
    <t>SIOP-046</t>
  </si>
  <si>
    <t>SIOP-047</t>
  </si>
  <si>
    <t>SIOP-048</t>
  </si>
  <si>
    <t>SIOP-049</t>
  </si>
  <si>
    <t>SIOP-051</t>
  </si>
  <si>
    <t>SIOP-054</t>
  </si>
  <si>
    <t>SIOP-055</t>
  </si>
  <si>
    <t>SIOP-061</t>
  </si>
  <si>
    <t>SIOP-062</t>
  </si>
  <si>
    <t>SIOP-069</t>
  </si>
  <si>
    <t>SIOP-070</t>
  </si>
  <si>
    <t>SIOP-072</t>
  </si>
  <si>
    <t>SIOP-073</t>
  </si>
  <si>
    <t>SIOP-074</t>
  </si>
  <si>
    <t>SIOP-075</t>
  </si>
  <si>
    <t>SIOP-076</t>
  </si>
  <si>
    <t>SIOP-077</t>
  </si>
  <si>
    <t>SIOP-078</t>
  </si>
  <si>
    <t>SIOP-080</t>
  </si>
  <si>
    <t>SIOP-082</t>
  </si>
  <si>
    <t>SIOP-083</t>
  </si>
  <si>
    <t>SIOP-084</t>
  </si>
  <si>
    <t>SIOP-085</t>
  </si>
  <si>
    <t>SIOP-086</t>
  </si>
  <si>
    <t>SIOP-087</t>
  </si>
  <si>
    <t>SIOP-088</t>
  </si>
  <si>
    <t>SIOP-089</t>
  </si>
  <si>
    <t>SIOP-090</t>
  </si>
  <si>
    <t>SIOP-091</t>
  </si>
  <si>
    <t>SIOP-092</t>
  </si>
  <si>
    <t>SIOP-093</t>
  </si>
  <si>
    <t>SIOP-094</t>
  </si>
  <si>
    <t>SIOP-095</t>
  </si>
  <si>
    <t>SIOP-096</t>
  </si>
  <si>
    <t>SIOP-097</t>
  </si>
  <si>
    <t>SIOP-098</t>
  </si>
  <si>
    <t>SIOP-099</t>
  </si>
  <si>
    <t>SIOP-100</t>
  </si>
  <si>
    <t>SIOP-101</t>
  </si>
  <si>
    <t>SIOP-102</t>
  </si>
  <si>
    <t>SIOP-103</t>
  </si>
  <si>
    <t>SIOP-104</t>
  </si>
  <si>
    <t>SIOP-105</t>
  </si>
  <si>
    <t>SIOP-106</t>
  </si>
  <si>
    <t>SIOP-107</t>
  </si>
  <si>
    <t>SIOP-108</t>
  </si>
  <si>
    <t>SIOP-109</t>
  </si>
  <si>
    <t>SIOP-110</t>
  </si>
  <si>
    <t>SIOP-111</t>
  </si>
  <si>
    <t>SIOP-112</t>
  </si>
  <si>
    <t>SIOP-113</t>
  </si>
  <si>
    <t>SIOP-114</t>
  </si>
  <si>
    <t>SIOP-115</t>
  </si>
  <si>
    <t>SIOP-116</t>
  </si>
  <si>
    <t>SIOP-117</t>
  </si>
  <si>
    <t>SIOP-118</t>
  </si>
  <si>
    <t>SIOP-119</t>
  </si>
  <si>
    <t>SIOP-120</t>
  </si>
  <si>
    <t>SIOP-121</t>
  </si>
  <si>
    <t>SIOP-122</t>
  </si>
  <si>
    <t>SIOP-123</t>
  </si>
  <si>
    <t>SIOP-124</t>
  </si>
  <si>
    <t>SIOP-125</t>
  </si>
  <si>
    <t>SIOP-126</t>
  </si>
  <si>
    <t>SIOP-127</t>
  </si>
  <si>
    <t>SIOP-128</t>
  </si>
  <si>
    <t>SIOP-129</t>
  </si>
  <si>
    <t>SIOP-130</t>
  </si>
  <si>
    <t>SIOP-131</t>
  </si>
  <si>
    <t>SIOP-132</t>
  </si>
  <si>
    <t>SIOP-133</t>
  </si>
  <si>
    <t>SIOP-134</t>
  </si>
  <si>
    <t>SIOP-135</t>
  </si>
  <si>
    <t>SIOP-136</t>
  </si>
  <si>
    <t>SIOP-137</t>
  </si>
  <si>
    <t>SIOP-138</t>
  </si>
  <si>
    <t>SIOP-139</t>
  </si>
  <si>
    <t>SIOP-140</t>
  </si>
  <si>
    <t>SIOP-141</t>
  </si>
  <si>
    <t>SIOP-142</t>
  </si>
  <si>
    <t>SIOP-143</t>
  </si>
  <si>
    <t>SIOP-144</t>
  </si>
  <si>
    <t>SIOP-145</t>
  </si>
  <si>
    <t>SIOP-146</t>
  </si>
  <si>
    <t>SIOP-147</t>
  </si>
  <si>
    <t>SIOP-148</t>
  </si>
  <si>
    <t>SIOP-149</t>
  </si>
  <si>
    <t>SIOP-150</t>
  </si>
  <si>
    <t>SIOP-151</t>
  </si>
  <si>
    <t>SIOP-152</t>
  </si>
  <si>
    <t>SIOP-153</t>
  </si>
  <si>
    <t>SIOP-154</t>
  </si>
  <si>
    <t>SIOP-155</t>
  </si>
  <si>
    <t>SIOP-156</t>
  </si>
  <si>
    <t>SIOP-157</t>
  </si>
  <si>
    <t>SIOP-158</t>
  </si>
  <si>
    <t>SIOP-159</t>
  </si>
  <si>
    <t>SIOP-160</t>
  </si>
  <si>
    <t>SIOP-161</t>
  </si>
  <si>
    <t>SIOP-162</t>
  </si>
  <si>
    <t>SIOP-163</t>
  </si>
  <si>
    <t>SIOP-164</t>
  </si>
  <si>
    <t>SIOP-165</t>
  </si>
  <si>
    <t>SIOP-166</t>
  </si>
  <si>
    <t>BOQUILLAS Y BOLEOS EN PUERTAS Y VENTANAS, CON MORTERO CEMENTO-CAL-ARENA 1:2:6, INCLUYE: ANDAMIOS Y ACARREO DE MATERIALES AL SITIO DE SU UTILIZACION.</t>
  </si>
  <si>
    <t>INSTALACION HIDRO SANITARIA</t>
  </si>
  <si>
    <t>DEMOLICIÓN DE CONCRETO SIMPLE EN BANQUETAS, GUARNICIONES, FIRMES, POR MEDIOS MANUALES, INCLUYE: RETIRO DEL MATERIAL A BANCO DE OBRA INDICADO POR SUPERVISIÓN, ABUNDAMIENTO, MANO DE OBRA, EQUIPO Y HERRAMIENTA.</t>
  </si>
  <si>
    <t>M3-KM</t>
  </si>
  <si>
    <t>SUMINISTRO Y COLOCACION DE TUBO DE P.V.C. SANITARIO (ANGER) SERIE 20, CAMPANA, DE 4 (100 MM) DIAM., INCLUYE: CONEXIONES, TRAZO, EXCAVACION, CAMA DE ARENA, RELLENO COMPACTADO, DESPERDICIOS, PRUEBAS, PASOS POR CIMENTACION Y ACARREO DE MATERIALES AL SITIO DE SU COLOCACION."</t>
  </si>
  <si>
    <t>RELLENO EN CEPAS O MESETAS CON MATERIAL PRODUCTO DE LA EXCAVACION COMPACTADO AL 90% CON COMPACTADOR DE IMPACTO, EN CAPAS NO MAYORES DE 20 CM., INCLUYE: INCORPORACION DE AGUA NECESARIA, MANO DE OBRA, HERRAMIENTAS Y ACARREOS.</t>
  </si>
  <si>
    <t>SUMINISTRO E INSTALACIÓN DE SILLETA PVC DE 12"X 6" SANITARIO , INCLUYE: MANO DE OBRA, EQUIPO Y HERRAMIENTA.</t>
  </si>
  <si>
    <t>SUMINISTRO Y COLOCACION DE CODO DE PVC SANITARIO DE 6" DE DIAMETRO X 90°. INCLUYE:MANO DE OBRA Y MATERIALES MENORES PARA SU INSTALACION.</t>
  </si>
  <si>
    <t>REGISTRO SANITARIO DE 0.80 X 0.80 X 1.00 M, CON MURO DE LADRILLO DE LAMA DE 5.5 X 11.0 X 22.0 CM, ASENTADO CON MORTERO CEMENTO-ARENA 1:3, APLANADO CON MORTERO CEMENTO-ARENA DE RIO 1:3, TAPA DE CONCRETO F'C=200 KG/CM2, MARCO Y CONTRAMARCO DE ANGULO DE 1 1/2 X 1/8", DESPERDICIOS Y ACARREO DE MATERIALES AL SITIO DE SU UTILIZACION."</t>
  </si>
  <si>
    <t>SAL</t>
  </si>
  <si>
    <t>INSTALACION ELECTRICA</t>
  </si>
  <si>
    <t>SUMINISTRO Y TENDIDO DE TUBO CONDUIT DE P.V.C. PESADO, DE 19 MM DIAM. INCLUYE: CONEXIONES, TRAZO, DESPERDICIOS, MATERIALES MENORES, PRUEBAS Y ACARREO AL SITIO DE SU COLOCACION.</t>
  </si>
  <si>
    <t>SUMINISTRO Y COLOCACION DE CABLE DE COBRE THW CAL. 12 AWG. INC. MATERIALES MENORES,PRUEBAS Y ACARREOS AL SITIO DE SU COLOCACION.</t>
  </si>
  <si>
    <t>SUMINISTRO Y COLOCACION DE CABLE DE COBRE THW CAL. 14 AWG. INC. MATERIALES MENORES,PRUEBAS Y ACARREOS AL SITIO DE SU COLOCACION.</t>
  </si>
  <si>
    <t>SUMINISTRO Y COLOCACION DE CABLE DE COBRE DESNUDO CAL. 14 AWG. INC. MATERIALES MENORES,PRUEBAS Y ACARREOS AL SITIO DE SU COLOCACION.</t>
  </si>
  <si>
    <t>SUMINISTRO Y COLOCACION DE APAGADOR SENCILLO MODUS BTICINO COLOR BLANCO O EQUIVALENTE INCLUYE: PLACA Y TAPA, MATERIALES MENORES, PRUEBAS, FLETES, DESPERDICIOS, ACARREOS AL SITIO DE SU COLOCACION Y TODO LO NECESARIO PARA SU CORRECTA COLOCACION.</t>
  </si>
  <si>
    <t>SUMINISTRO Y COLOCACION DE CONTACTO DUPLEX TIPO AMERICANO COLOR BLANCO O EQUIVALENTE INCLUYE: TAPA Y PLACA, MATERIALES MENORES, PRUEBAS, ELEMENTOS DE FIJACION, DESPERDICIOS Y ACARREO DEL MATERIAL AL SITIO DE SU COLOCACION, A CUALQUIER NIVEL.</t>
  </si>
  <si>
    <t>SUMINISTRO Y COLOCACION DE LUMINARIO TIPO GABINETE MCA TECNOLITE MOD LTL-3140/65/127 COLOR BLANCO O EQUIVALENTE, INCLUYE: LAMPARAS FLUORESCENTE 14W X3, MATERIALES MENORES, HERRAMIENTAS, MANO DE OBRA, PRUEBAS, FLETES, DESPERDICIO Y ACARREOS AL SITIO DE SU COLOCACION.</t>
  </si>
  <si>
    <t>SUMINISTRO E INSTALACION DE INODORO CON TANQUE BAJO, MODELO CONVENIENT CADET DE LABIOS ALARGADOS DE COLOR, MARCA AMERICAN STANDARD O SIMILAR. INCLUYE: ASIENTO DE PLASTICO, LLAVE ANGULAR FIG. 401, TANQUE, ACCESORIOS DE BRONCE PARA EL TANQUE BAJO, MATERIALES MENORES, LIMPIEZA, CUELLO DE CERA CON GUIA, PRUEBAS, HERRAMIENTAS, MANO DE OBRA Y ACARREO DE MATERIALES AL SITIO DE SU COLOCACION.</t>
  </si>
  <si>
    <t>SUMINISTRO Y COLOCACION DE LAVABO, BLANCO, MARCA AMERICAN STANDARD. LINEA ECONOMICA (MOD. VERACRUZ), INCLUYE: LLAVE ANGULAR FIG. 401, MANGUERA FLEXIBLE, CESPOL CROMADO, LLAVE INDIVIDUAL, CUBRETALADROS, MATERIALES MENORES Y DE CONSUMO, ELEMENTOS DE FIJACION, MANO DE OBRA CALIFICADA, LIMPIEZA DEL AREA DE TRABAJO, HERRAMIENTA, PRUEBAS Y ACARREO DE MATERIALES AL SITIO DE SU COLOCACION.</t>
  </si>
  <si>
    <t>SUMINISTRO Y COLOCACION DE DISPENSADOR DE TOALLA INTERDOBLADA MCA. JOFEL MOD. PT5100 O SIMILAR INCLUYE: MATERIAL, MANO DE OBRA, EQUIPO Y HERRAMIENTA.</t>
  </si>
  <si>
    <t>SUMINISTRO Y COLOCACIÓN DE COLADERA COLADERA DE UNA BOCA, DESAGÜE DE CONTORNO TAPA REDONDA, MODELO 24-HL MARCA HELVEX O EQUIVALENTE. INCLUYE: CONEXIONES, MATERIALES MENORES Y DE CONSUMO, NIVELACIÓN, HERRAMIENTAS, PRUEBAS, MANO DE OBRA Y ACARREOS AL SITIO DE SU INSTALACIÓN.</t>
  </si>
  <si>
    <t>SUMINISTRO Y COLOCACION DE LLAVE PUSH MARCA HELVEX MOD. TV-122 O SIMILAR CROMO INCLUYE: MATERIAL, MANO DE OBRA Y HERRAMIENTA</t>
  </si>
  <si>
    <t>SUMINISTRO Y COLOCACION DE CANASTA Y CONTRACANASTA PARA TARJA EN ACERO INOXIDABLE. INCLUYE: MANO DE OBRA Y LO NECESARIO PARA SU CORRECTA EJECUCION.</t>
  </si>
  <si>
    <t>SUMINISTRO Y COLOCACION DE LLAVE MEZCLADORA PARA TARJA MCA. URREA CAT. 320LB CON MANERALES. INCLUYE: MANO DE OBRA Y MATERIALES MENORES PARA SU COLOCACION.</t>
  </si>
  <si>
    <t>DESPRENDIMIENTO DE IMPERMEABILIZANTE CON DOS CAPAS DE REFUERZO CON ESPESOR PROMEDIO DE 3-5 MM., INCLUYE: ANDAMIOS, MANO DE OBRA, EQUIPO Y HERRAMIENTA, ACARREO DEL MATERIAL PRODUCTO DE LA DEMOLICIÓN HASTA EL CENTRO DE ACOPIO, PARA SU POSTERIOR RETIRO.</t>
  </si>
  <si>
    <t>DEMOLICION DE ENLADRILLADO EN AZOTEA DE 17 X 17, INCLUYE: ACOPIO DE MATERIAL PARA SU POSTERIOR RETIRO, MANO DE OBRA, EQUIPO Y HERRAMIENTA, ACARREO DEL MATERIAL PRODUCTO DE LA DEMOLICIÓN HASTA EL CENTRO DE ACOPIO, PARA SU POSTERIOR RETIRO.</t>
  </si>
  <si>
    <t>ALBAÑILERIA</t>
  </si>
  <si>
    <t>ENLADRILLADO DE AZOTEA CON LADRILLO DE BARRO ROJO RECOCIDO DE 17.0 X 17.0 CM, ASENTADO CON MORTERO CEMENTO-ARENA 1:3. INC.: LECHADA DE CEMENTO GRIS Y COLOR ROJO TERRACOTA CON IMPERMEABILIZANTE INTEGRAL (1 KG/SACO DE CEMENTO), REMATE ORILLERO (2 HILADAS) Y ACARREO DE MATERIALES AL SITIO DE SU COLOCACION.</t>
  </si>
  <si>
    <t>GENERALES</t>
  </si>
  <si>
    <t>SUMINISTRO E INSTALACION DE BRAZO HIDRAULICO MCA. RIOBI PARA PUERTAS DE ACCESO PEATONAL, INCLUYE: MATERIALES, MANO DE OBRA EQUIPO Y HERRAMIENTAS, ASI COMO TODO LO NECESARIO PARA SU CORRECTA EJECUCION</t>
  </si>
  <si>
    <t>SALIDA PARA GAS, INCLUYE: 2 M TUBO DE COBRE "L" DE 25 MM, 3 M TUBO DE COBRE "L" DE 13 MM, 1 M TUBO DE COBRE "L" DE 19 MMTEE COBRE, VÁLVULA DE PASO, CODO COBRE A 90°, CONECTOR COBRE A ROSCA A 13 MM, CONECTOR COBRE A ROSCA 25 MM, REDUCCIÓN BUSHING CON CAMPANA DE COBRE Y SOLDADURA 50X50, MANO DE OBRA ESPECIALIZADA, EQUIPO Y HERRAMIENTA</t>
  </si>
  <si>
    <t>ML</t>
  </si>
  <si>
    <t>REPISON DE CONCRETO ARMADO HECHO EN OBRA DE F'C=200 KG/CM2, CON FORMA TRAPEZOIDAL SECCIÓN DE 50 CM DE ANCHO X 10 CMS DE ESPESOR A LOS EXTREMOS Y 15 CMS AL CENTRO, ACABADO COMUN, ARMADO CON 4 VARILLAS DE 3/8" Y ESTRIBOS DEL NO. 2 A CADA 20CM, INCLUYE: MATERIALES, ARMADO, CIMBRADO, COLADO, DESCIMBRADO, MANO DE OBRA, EQUIPO Y HERRAMIENTA.</t>
  </si>
  <si>
    <t>DEMOLICIÓN POR CUALQUIER MEDIO DE PAVIMENTO DE CONCRETO EXISTENTE, INCLUYE: ACARREO DEL MATERIAL AL CENTRO DE ACOPIA PARA SU POSTERIOR RETIRO, ABUNDAMIENTO, MANO DE OBRA, EQUIPO Y HERRAMIENTA.</t>
  </si>
  <si>
    <t>SUMINISTRO Y COLOCACION DE TUBO DE P.V.C. SANITARIO (ANGER) SERIE 25, CAMPANA, DE 8" (200 MM) DIAM., INCLUYE: CONEXIONES, TRAZO, EXCAVACION, CAMA DE ARENA, RELLENO COMPACTADO, DESPERDICIOS, PRUEBAS, PASOS POR CIMENTACION Y ACARREO DE MATERIALES AL SITIO DE SU COLOCACION.</t>
  </si>
  <si>
    <t>SUMINISTRO E INSTALACIÓN DE SILLETA PVC DE 12"X 8" SANITARIO , INCLUYE: MANO DE OBRA, EQUIPO Y HERRAMIENTA.</t>
  </si>
  <si>
    <t>SUMINISTRO Y COLOCACION DE CODO DE PVC SANITARIO DE 8" DE DIAMETRO X 90°. INCLUYE: MANO DE OBRA Y MATERIALES MENORES PARA SU INSTALACION.</t>
  </si>
  <si>
    <t>DESMONTAJE DE PUERTAS Y MAMPARAS CON MARCO Y CONTRA MARCOS DE HERRERIA TUBULAR Y/O DE ALUMINIO, ACRILICO, ESMALTADAS, LAMINA, EXISTENTES EN OBRA, SIN RECUPERACION, INCLUYE: ACARREO FUERA DE LA OBRA, DEMOLICION DE ANCLAJES Y MANO DE OBRA CALIFICADA.</t>
  </si>
  <si>
    <t>SUMINISTRO Y COLOCACION DE ASIENTO PARA W.C. EN CUALQUIER COLOR, REFORZADO INCLUYE: ELEMENTOS DE FIJACION, MATERIALES MENORES, HERRAMIENTAS, LIMPIEZA Y MANO DE OBRA.</t>
  </si>
  <si>
    <t>SUMINISTRO Y COLOCACION DE MAMPARA Y PUERTA DE LAMINA ESMALTADA SANILOCK LINEA STANDART 4200, INCLUYE: PANEL LATERAL, PUERTA, FRONTALES, BISAGRAS, CERROJOS, MATERIALES PARA SU FIJACION, FLETES, MANIOBRAS, MANO DE OBRA ESPECIALIZADA Y ACARREO DEL MATERIAL AL SITIO DE SU UTILIZACION, HERRAMIENTA, DESPERDICIOS Y LIMPIEZA DEL AREA DE TRABAJO.</t>
  </si>
  <si>
    <t>SUMINISTRO Y COLOCACION DE PUERTA DE TAMBOR CON TRIPLAY DE CAOBILLA DE 6 MM. POR AMBAS CARAS, DE 0.95 MTS. X 2.10 MTS. FORMADA A BASE DE BASTIDOR Y MARCO DE MADERA DE PINO DE PRIMERA DE 2" X 1 1/2" Y PEINAZOS DE 1 1/2" X 1 1/2" A CADA 30 CMS. EN AMBOS SENTIDOS, ACABADO ENTINTADO Y LACA BRILLANTE TRANSPARENTE, INCLUYE: MARCO Y TOPES DE MADERA, JAMBAS, CHAPA SCOVILL MODELO A-52-PS, RESANADOR PARA MADERA, BISAGRA DE LIBRO DE 3", DESPERDICIOS, MATERIALES MENORES Y DE CONSUMO, HERRAMIENTAS, ACARREO DE MATERIALES AL SITIO DE SU COLOCACION, LIMPIEZA DEL AREA DE TRABAJO Y MANO DE OBRA ESPECIALIZADA.</t>
  </si>
  <si>
    <t>SUMINISTRO, HABILITADO Y COLOCACION DE CANCELERIA FABRICADA EN ALUMINIO ANODIZADO EN COLOR BLANCO CON PERFILES COMERCIALES DE 2 X 1.25", MCA. CUPRUM, LINEA PANORAMA O EQUIVALENTE INCLUYE: TRAZO, CORTES, AJUSTES, MATERIALES, CORREDERAS, JALADERAS, OPERADORES, REPISON, SELLADO PERIMETRAL, SILICON, VINIL, HERRAJES, ELEMENTOS DE FIJACION, MATERIALES MENORES Y DE CONSUMO, DESPERDICIOS, HERRAMIENTAS, MANO DE OBRA ESPECIALIZADA, LIMPIEZA, FLETES, EQUIPO Y COLOCACION A CUALQUIER NIVEL.</t>
  </si>
  <si>
    <t>SUMINISTRO, FABRICACION Y COLOCACION DE HERRERIA TUBULAR Y/O ESTRUCTURAL, INCLUYE: SOLDADURA, ELEMENTOS DE FIJACION, MATERIALES MENORES, DESCALIBRES, DESPERDICIOS, BISAGRAS, FONDO ANTICORROSIVO, FLETES, HERRAMIENTAS, EQUIPO, MANO DE OBRA Y ACARREO DE MATERIALES AL SITIO DE SU UTLIZACION.</t>
  </si>
  <si>
    <t>SUMINISTRO Y APLICACION DE PINTURA DE ESMALTE ALQUIDALICO ANTICORROSIVO, ACABADO BRILLANTE, PARA INTERIORES Y EXTERIORES QUE NO DESPRENDA VAPORES TÓXICOS NI OLORES DESAGRADABLES, CON LAS SIGUIENTES CARACTERÍSTICAS ( SÓLIDOS POR PESO 49-60%, SÓLIDOS POR VOLUMEN 40-46%, VISCOSIDAD DE 110-160 UK A 25°C, DENSIDAD 0.9-1.2 TON/M3., BRILLO A 60°C, 90%, TIEMPO DE SECADO AL TACTO, &lt; O = 6 HRS., TIEMPO DE SECADO DURO &lt; O = 24 HRS., ADHERENCIA 100%, RENDIMIENTO EN SUP. LISA 8-10 M2/LT., DILUCIÓN MÁXIMA (AGUARRÁS, THINER), 15 %, EN VENTANERIA, MEDIDA POR UN SOLO LADO, TRABAJO TERMINADO, A DOS MANOS, INCLUYE: MATERIALES MENORES Y DE CONSUMO, ANDAMIOS, PREPARACION DE LA SUPERFICIE, HERRAMIENTAS, LIMPIEZA, MANO DE OBRA Y EQUIPO DE SEGURIDAD. A CUALQUIER NIVEL. (LA PINTURA ES POR AMBOS LADOS DE LA VENTANERIA, PERO PARA SU PAGO ES MEDIDA SOLO POR 1 SOLO LADO).</t>
  </si>
  <si>
    <t>SUMINISTRO Y COLOCACION DE CRISTAL FLOTADO DE 6 MM. DE ESPESOR, ASENTADO VINIL, INCLUYE: CORTES, DESPERDICIOS Y ACARREO DE MATERIALES AL SITIO DE SU UTILIZACION A CUALQUIER NIVEL.</t>
  </si>
  <si>
    <t>PINTURA VINILICA VINIMEX DE COMEX O VINI-HOGAR SHERWIN WILLIAMS O EQUIVALENTE, EN MUROS A DOS MANOS, INCLUYE: MATERIALES MENORES Y DE CONSUMO, ANDAMIOS, PREPARACION DE LA SUPERFICIE, SELLADO DE LA SUPERFICIE, HERRAMIENTAS, LIMPIEZA, MANO DE OBRA Y EQUIPO DE SEGURIDAD.</t>
  </si>
  <si>
    <t>SUMINISTRO Y COLOCACION DE PISO DE LOSETA CERAMICA, MARCA INTERCERAMIC MODELO VERMONT GRAY 50X50 CMS, ASENTADO CON PEGA PISO Y JUNTEADO CON JUNTEADOR DE COLOR SIN ARENA, CON JUNTAS DE 3.00 MM. DE ANCHO MINIMO, INCLUYE: CORTE, REMATES, ESCUADRE, DESPERDICIOS, DESPATINADO, HERRAMIENTAS, MATERIALES, MANO DE OBRA, LIMPIEZA Y ACARREO DE MATERIALES AL SITIO DE SU UTILIZACION, A CUALQUIER NIVEL."</t>
  </si>
  <si>
    <t>SUMINISTRO Y COLOCACION DE ZOCLO DE 10 CM DE ALTURA, A BASE DE RECORTES DE PISO IGUAL O SIMILAR AL EXISTENTE CUALQUIER COLOR DE 60 X 60 CM, O SIMILAR, ASENTADO CON ADHESIVO PEGA PISO MCA. PERDURA COLOR BLANCO Y JUNTEADOR SIN ARENA, INCLUYE: TRAZO, CORTES, AJUSTES, REMATES, ESCUADRE, DESPERDICIOS, DESPATINADO, EMBOQUILLADOS, HERRAMIENTAS, MATERIALES, MANO DE OBRA, LIMPIEZA Y ACARREO DE MATERIALES AL SITIO DE SU UTILIZACION, A CUALQUIER NIVEL.</t>
  </si>
  <si>
    <t>DEMOLICION DE PISO DE LOSETA Y AZULEJO DE CERAMICA, BARRO Y/O EQUIVALENTE EN PISO Y/O MURO, INCLUYE: LIMPIEZA, MANO DE OBRA, HERRAMIENTA, ACARREO DEL MATERIAL PRODUCTO DE LA DEMOLICIÓN HASTA EL CENTRO DE ACOPIO, PARA SU POSTERIOR RETIRO.</t>
  </si>
  <si>
    <t>CORTE CON DISCO EN PISO DE MOSAICO Y/O CONCRETO DE 5 CM DE PROFUNDIDAD, INCLUYE: HERRAMIENTA, EQUIPO, MATERIALES DE CONSUMO, LIMPIEZA Y MANO DE OBRA.</t>
  </si>
  <si>
    <t>ACARREO EN CAMION A KILÓMETROS SUBSECUENTES DE MATERIAL PRODUCTO DE EXCAVACIÓN Y/O DEMOLICIÓN, INCLUYE: MANO DE OBRA, EQUIPO Y HERRAMIENTA. (NORMA S. C. T. N-CTR-CAR-1-01-013-00)</t>
  </si>
  <si>
    <t>PASO EN HUECO EN MUROS Y/O LOSAS DE CONCRETO PARA PASO DE INSTALACIONES HIDROSANITARIAS, DE 10 A 20 CM DE DIAMETRO, INCLUYE: TRAZO, DEMOLICION, RESANE CON MORTERO CEMENTO-ARENA DE RIO EN PROP. 1:4, PERFILADO, MANO DE OBRA, HERRAMIENTA, ACARREOS DENTRO Y FUERA DE LA OBRA DEL MATERIAL PRODUCTO DE LA DEMOLICION Y LIMPIEZA DEL AREA DE TRABAJO.</t>
  </si>
  <si>
    <t>SUMINISTRO Y COLOCACION DE TUBO DE P.V.C. SANITARIO (ANGER) SERIE 25, CAMPANA, DE 6" (150 MM) DIAM., INCLUYE: CONEXIONES, TRAZO, EXCAVACION, PASOS POR CIMENTACION, CAMA DE ARENA, RELLENO COMPACTADO, DESPERDICIOS, PRUEBAS Y ACARREO DE MATERIALES AL SITIO DE SU COLOCACION.</t>
  </si>
  <si>
    <t>DESINSTALACION DE MUEBLE DE BAÑO YA SEA INODORO, LAVABO, MINGITORIO, ETC. SIN RECUPERACION INCLUYE: DESCONEXION, HERRAMIENTAS, MANO DE OBRA, LIMPIEZA Y ACARREO DEL MUEBLE FUERA DE LA OBRA.</t>
  </si>
  <si>
    <t>DESINSTALACION Y RETIRO DE SALIDAS ELECTRICAS PARA LUMINARIAS, APAGADORES, CONTACTOS Y SECADORES DE MANO, A CUALQUIER NIVEL INCLUYE: RETIRO DE APAGADORES, CONTACTOS Y CONDUCTORES, HERRAMIENTA, MANO DE OBRA Y TODO LO NECESARIO PARA SU CORRECTA EJECUCION</t>
  </si>
  <si>
    <t>CABLEADO DE SALIDA ELECTRICA PARA LUMINARIAS, APAGADORES, CONTACTOS Y SECADORES DE MANO, HASTA 4 M. DE LONGITUD EN DUCTERIA EXISTENTE, CABLE VINANEL THW-LS 600 V. A 75° C, 90° C, MARCA CONDUCTORES MONTERREY O EQUIVALENTE, INCLUYE: 2 CABLES DE COBRE THW CAL. 12 AWG. Y 1 CABLE DE COBRE THW CAL. 14 AWG, ENCINTADO, CONEXION A TIERRA, MATERIALES MENORES, HERRAMIENTA, MANO DE OBRA ESPECIALIZADA , CONEXIONES, LIMPIEZA DEL AREA DE TRABAJO, PRUEBAS, DESPERDICIOS Y ACARREO DEL MATERIAL AL SITIO DE SU COLOCACION, A CUALQUIER NIVEL.</t>
  </si>
  <si>
    <t>SALIDA ELECTRICA PARA LUMINARIAS, APAGADORES, CONTACTOS Y SECADORES DE MANO, OCULTA, CON TUBERIA Y CONEXIONES CONDUIT PVC TIPO PESADO DE 3/4" 19 MM. DE DIAMETRO HASTA 4 M. DE LONGITUD, CABLE VINANEL THW-LS 600 V. A 75° C, 90° C, MARCA CONDUCTORES MONTERREY O EQUIVALENTE, CABLE VINANEL 21 THW-LS 600 V. A 75° C, 90° C, MARCA CONDUMEX O EQUIVALENTE, 2 CABLES DE COBRE THW CAL. 12 AWG. Y 1 CABLE DE COBRE THW CAL. 14 AWG, CAJAS CUADRADAS, INCLUYE: TRAZO, RANURAS Y RESANES CON MORTERO CEMENTO- ARENA 1:3, MATERIALES MENORES Y DE CONSUMO, ELEMENTOS DE FIJACION, PRUEBAS, DESPERDICIOS, HERRAMIENTAS, MANO DE OBRA ESPECIALIZADA Y ACARREO DEL MATERIAL AL SITIO DE SU COLOCACION, EN CUALQUIER NIVEL.</t>
  </si>
  <si>
    <t>SUMINISTRO Y COLOCACION DE LOSETA CERAMICA PARA MURO ( AZULEJO ), CON RECUBRIMIENTO ESMALTADO, IGUAL AL EXISTENTE EN OBRA, ASENTADO CON PEGAZULEJO Y CON JUNTEADOR DE COLOR, INCLUYE: TRAZO, CORTE, REMATES, ESCUADRE, DESPERDICIOS, DESPATINADO, HERRAMIENTAS, MATERIALES, MANO DE OBRA, LIMPIEZA Y ACARREO DE MATERIALES AL SITIO DE SU UTILIZACION, A CUALQUIER NIVEL.</t>
  </si>
  <si>
    <t>SUMINISTRO Y APLICACION DE PINTURA DE ESMALTE ALQUIDALICO ANTICORROSIVO, ACABADO BRILLANTE, PARA INTERIORES Y EXTERIORES QUE NO DESPRENDA VAPORES TÓXICOS NI OLORES DESAGRADABLES, CON LAS SIGUIENTES CARACTERÍSTICAS ( SÓLIDOS POR PESO 49-60%, SÓLIDOS POR VOLUMEN 40-46%, VISCOSIDAD DE 110-160 UK A 25°C, DENSIDAD 0.9-1.2 TON/M3., BRILLO A 60°C, 90%, TIEMPO DE SECADO AL TACTO, &lt; O = 6 HRS., TIEMPO DE SECADO DURO &lt; O = 24 HRS., ADHERENCIA 100%, RENDIMIENTO EN SUP. LISA 8-10 M2/LT., DILUCIÓN MÁXIMA (AGUARRÁS, THINER), 15 %, EN HERRERIA CERRADA (DUELA DE LAMINA ACANALADA), TRABAJO TERMINADO, A DOS MANOS, INCLUYE: MATERIALES MENORES Y DE CONSUMO, ANDAMIOS, PREPARACION DE LA SUPERFICIE, HERRAMIENTAS, LIMPIEZA, MANO DE OBRA Y EQUIPO DE SEGURIDAD. A CUALQUIER NIVEL.</t>
  </si>
  <si>
    <t>SUMINISTRO Y COLOCACIÓN DE MEZCLADORA DE LAVABO 4” ANTARES INCLUYE CONTRA DE REJILLA, CROMO MODELO HM-14 MARCA HELVEX O EQUIVALENTE INCLUYE: MANO DE OBRA CALIFICADA, MATERIALES MENORES, HERRAMIENTA, PRUEBAS, LIMPIEZA Y ACARREO DEL MATERIALES AL SITIO DE SU COLOCACIÓN.</t>
  </si>
  <si>
    <t>SUMINISTRO Y COLOCACION DE FREGADERO UNA TARJA DE ACERO INOXIDABLE CON ESCURRIDERO DE 1.20 M X 0.50 M. INCLUYE: LLAVES ANGULARES FIG. 401, SOPORTES, MATERIALES MENORES, PRUEBAS Y ACARREO DE MATERIALES AL SITIO DE SU COLOCACION.</t>
  </si>
  <si>
    <t>SUMINISTRO Y COLOCACION DE ESPEJO DE 4 MM. CON MARCO DE ALUMINIO ANODIZADO NATURAL DE 2" CAT. 10103, Y FONDO DE TRIPLAY DE PINO DE 6 MM. INCLUYE: SUMINISTRO, MANO DE OBRA, COLOCACION A CUALQUIER ALTURA Y TODO LO NECESARIO PARA SU CORRECTA EJECUCION.</t>
  </si>
  <si>
    <t>DEMOLICION DE FORMA MANUAL DE ENTORTADO DE ESPESOR VARIABLE, INCLUYE: HERRAMIENTAS, LIMPIEZA DEL AREA DE TRABAJO, MANO DE OBRA Y ACARREO DEL MATERIAL PRODUCTO DE LA DEMOLICION DEL AREA DE DEMOLICION A CENTRO DE ACOPIO PARA SU POSTERIOR RETIRO</t>
  </si>
  <si>
    <t>RENIVELACION DE LOSA A BASE DE CONCRETO F´C= 100 KG/CM2, DE 7 CM. DE ESPESOR PROMEDIO, PARA DAR PENDIENTES EN ENTREPISO Y/O AZOTEA, ACABADO APALILLADO, PARA RECIBIR TEJA, IMPERMEABILIZANTE Y/O ENLADRILLADO, INCLUYE: MATERIALES, LECHADA DE CEMENTO GRIS C/ IMPERMEABILIZANTE INTEGRAL A RAZON DE 1 KG/SACO DE CEMENTO, NIVELACION, ELEVACIONES, DESPERDICIOS, HERRAMIENTAS, LIMPIEZA, MANO DE OBRA Y ACARREOS DE MATERIALES A LUGAR DE SU COLOCACION. EN CUALQUIER NIVEL.</t>
  </si>
  <si>
    <t>ZAVALETA EN AZOTEA CON LADRILLO DE AZOTEA DE 17 X 17 CMS., ASENTADO CON MORTERO CEMENTO-ARENA EN PROP. 1:3., INCLUYE: TRAZO, LECHADA DE CEMENTO GRIS, ARENA DE RIO CERNIDA Y COLOR ROJO TERRACOTA CON IMPERMEABILIZANTE INTEGRAL A RAZON DE 2 KG/SACO DE CEMENTO, DESPERDICIOS, HERRAMIENTAS, LIMPIEZA, MANO DE OBRA Y ACARREO DE MATERIALES AL LUGAR DE SU UTILIZACION, A CUALQUIER NIVEL.</t>
  </si>
  <si>
    <t>SUMINISTRO Y COLOCACION PASA® MULTI CAPE APP FVG 3,5 MM DE ESPESOR O EQUIVALENTE, CON GRAVILLA MEJORADA PLUS, ACABADO/COLOR BLANCO/ROJO, IMPERMEABILIZANTE PREFABRICADO A BASE DE ASFALTO MODIFICADO CON POLIPROPILENO ATÁCTICO, CON ACABADO GRANULAR DE GRAVILLA PLUS, RESISTE MOVIMIENTOS TÉRMICO ESTRUCTURALES DE ORDEN INTERMEDIO, LIBRE DE MANTENIMIENTO, SE APLICARA UNA MANO DE PROTECTO HIDROPRIMER O EQUIVALENTE, RESANE GRIETAS Y FISURAS DE LAS SUPERFICIES Y CALAFATEE PUNTOS CRÍTICOS COMO BAJADAS DE AGUA PLUVIAL, BASES, SOPORTES, ETC. CON PASA®PROTECTOCEMENT O EQUIVALENTE: , POSTERIORMENTE SE COLOCARA PASA® MULTI CAPE APP FVG, INCLUYE: CARTA GARANTIA DE 5 AÑOS, MANO DE OBRA, MATERIALES, EQUIPO Y HERRAMIENTA.</t>
  </si>
  <si>
    <t>SUMINISTRO Y APLICACION DE PREMIUM: IMPERMEABILIZANTES ACRÍLICOS ECOLÓGICOS, MUY FLEXIBLES, AISLAFLEX 5+1 AÑOS DE PROTECCIÓN O EQUIVALENTE: EN COLOR BLANCO AYUDA A REDUCIR LA TEMPERATURA HASTA 12% EN EL INTERIOR DE LOS INMUEBLES. , APLICADO CON BROCHA O CEPILLO, COMO PRIMARIO APLICAR UNA MANO DE AISLAFLEX SELLO O EQUIVALENTE SIN DILUIR, RESANE Y CALAFATEO USE AISLAFLEX TODO TERRENO O EQUIVALENTE CON ESPÁTULA TRIANGULAR PARA TRATAR GRIETAS: APLIQUE EN LA GRIETA, PRIMER CAPA APLICAR SIN DILUIR AISLAFLEX 5+1, A RAZÓN DE 0,5 L/M2. , COLOCACIÓN DEL REFUERZO PASA® PROTECTO MALLA PLUS O EQUIVALENTE, DEJAR SECAR DE 12 A 24 HORAS, APLICAR UNA SEGUNDA CAPA SIGUIENDO UNA DIRECCIÓN TRANSVERSAL, A RAZÓN DE 0,5 L/M2 , INCLUYE: CARTA GARANTIA POR 5 AÑOS, MANO DE OBRA, MATERIALES, EQUIPO Y HERRAMIENTA.</t>
  </si>
  <si>
    <t>SUMINISTRO Y COLOCACIÓN DE MOTOBOMBA CENTRIFUGA DE 3/4 HP M-BCHP .75 DICA INCLUYE LO SIGUIENTE: MOTOBOMBA CENTRIFUGA, MANO DE OBRA, EQUIPO Y HERRAMIENTAS NECESARIA PARA SU CONEXIÓN</t>
  </si>
  <si>
    <t>SUMINISTRO E INSTALACION DE EXTRACTOR SOLER&amp;PALAU MODELO FUTURE 150 CON VELOCIDAD 2,450 RPM, 34W, 127V, 300M3, PESO DE 1KG POR EQUIPO.</t>
  </si>
  <si>
    <t>SISTEMA DE AIRE ACONDICIONADO TIPO MINISPLIT SOLO FRIO MARCA DAIKINR SEER CON CAPACIDAD DE 1 TR LISTO PARA OPERAR A 220V/1F/60H. MODELO FT-N12CL220/R-N12CL220 INCLUYE MATERIALES, MANO DE OBRA, HERRAMIENTA MENOR, CONEXIÓN E INSTALACION</t>
  </si>
  <si>
    <t>SISTEMA DE AIRE ACONDICIONADO TIPO MINISPLIT SOLO FRIO MARCA DAIKINR SEER CON CAPACIDAD DE 1.5 TR LISTO PARA OPERAR A 220V/1F/60H. MODELO FT-N18CL220/R-N18CL220 INCLUYE MATERIALES, MANO DE OBRA, HERRAMIENTA MENOR, CONEXIÓN E INSTALACION</t>
  </si>
  <si>
    <t>SISTEMA DE AIRE ACONDICIONADO TIPO MINISPLIT SOLO FRIO MARCA DAIKINR SEER CON CAPACIDAD DE 2 TR LISTO PARA OPERAR A 220V/1F/60H. MODELO FT-N24CL220/R-N24CL220 INCLUYE MATERIALES, MANO DE OBRA, HERRAMIENTA MENOR, CONEXIÓN E INSTALACION</t>
  </si>
  <si>
    <t>SUMINISTRO E INSTALACION DE LUMINARIO DE EMPOTRAR EN MURO FIJO 132*130*320 MM CON LAMPARA LED SMD CUERPO DE PLASTICO ÓPTICA DIFUSA ATENUABLE A 19 E26 11W 127 V-60HZ 6500 K LUZ FRIA</t>
  </si>
  <si>
    <t>BARANDAL METALICO DE 0.90 M. DE ALTURA A BASE DE POSTES DE PTR DE 2X2 VERDE, A CADA 2 M. CON PASAMANOS A BASE DE TUBO CED.30 DE 2 (PULGADAS), PERFILES VERTICALES DE 0.60 M. DE ALTURA, A CADA 1.00 M. DE REDONDO DE 3/4 (PULGADAS), Y 2 PERFILES HORIZONTALES ADICIONALES DE REDONDO DE 3/4 (PULGADAS), 0.30 M2. DE PLACA DE ACERO DE 1/8 DE ESPESOR Y 1 PLACA DE ANCLAJE DE ACERO DE 0.15 POR 0.15 MTS. DE 3/8 DE PULGADA DE ESPESOR POR CADA POSTE CON 2 TAQUETES DE EXPANSIÓN DE 3/8 DE DIÁMETRO POR CADA PLACA. INCLUYE: APLICACIÓN DE PRIMER ANTICORROSIVO Y ACABADO CON PINTURA DE ESMALTE, MATERIALES, ACARREOS, CORTES, DESPERDICIOS, APLICACIÓN DE SOLDADURA, ESMERILADO, FIJACIÓN, MANO DE OBRA, EQUIPO Y HERRAMIENTA</t>
  </si>
  <si>
    <t>SUMINISTRO Y COLOCACIÓN DE LUMINARIA AUTONOMA SOLAR 1X40W. INCLUYE: LAMPARA SOLAR 40W 12 V (TEMPO-CONTROLADOR INCLUIDO) GO SOLAR, PANEL SOLAR POLICRISTALINO 160W QXPV, 2 BATERÍAS CICLO PROFUNDO SELLADA 105AH 12V PARTS MASTER, CAJA METÁLICA PARA 2 BATERÍAS, POSTE CÓNICO 6M CIRCULAR - PINTURA EN ACEITE (LUMINARIAS), BRAZO 1.20M, ANCLA PARA POSTE 3/4 X 75, BASE PARA PANEL SOLAR 150W 1 MODULO (LUMINARIAS), 6 M DE CABLE USO RUDO 2 X 12, 6 M DE CABLE POT 14, KIT DE ACCESORIOS PAQUETE LUMINARIA, MANO DE OBRA, HERRAMIENTA, EQUIPO, LIMPIEZA DEL ÁREA DE TRABAJO Y TODO LO NECESARIO PARA SU CORRECTA INSTALACIÓN.</t>
  </si>
  <si>
    <t>SUMINISTRO Y COLOCACION DE MINGITORIO BLANCO, MCA. AMERICAN STANDARD MOD. NIAGARA O SIMILAR. INCLUYE: LLAVE DE CAMPANA FIG. 17 MG MCA. URREA, MATERIALES MENORES, PRUEBAS Y ACARREO DE MATERIALES AL SITIO DE SU COLOCACION.</t>
  </si>
  <si>
    <t>FIRME DE 10 CM ACABADO COMÚN, ARMADO CON MALLA 6X6/10-10, DE CONCRETO F'C= 200 KG/CM2, INCLUYE: SUMINISTRO DE MATERIALES, ACARREOS, NIVELACIÓN, CIMBRADO DE FRONTERAS, MANO DE OBRA, EQUIPO Y HERRAMIENTA.</t>
  </si>
  <si>
    <t>DEMOLICIÓN DE APLANADO DE MEZCLA EN MURO CON ESPESOR DE 3 CM., PROMEDIO, INCLUYE: ANDAMIOS, MANO DE OBRA, EQUIPO Y HERRAMIENTA.</t>
  </si>
  <si>
    <t>DEMOLICIÓN DE MAMPOSTERIA A BASE DE PIEDRA BRAZA A MANO, CON MARRO Y CUÑA, INCLUYE: MANO DE OBRA, EQUIPO Y HERRAMIENTA.</t>
  </si>
  <si>
    <t>CIMIENTO DE PIEDRA BRAZA, ASENTADA CON MORTERO CEMENTO ARENA 1:4, ACABADO COMÚN, INCLUYE: MATERIALES, ACARREOS, CORTES, DESPERDICIOS, MANO DE OBRA, EQUIPO Y HERRAMIENTA.</t>
  </si>
  <si>
    <t>RANURA PARA ALOJAR TUBERÍA CONDUIT HASTA DE 3/4" DE DIÁMETRO, EN MUROS, INCLUYE: RESANE CON MORTERO CEMENTO ARENA 1:5, MANO DE OBRA, EQUIPO Y HERRAMIENTA.</t>
  </si>
  <si>
    <t>TINACO DE BICAPA 1100 LITROS C/ACCS ROTOPLAS, INCLUYE: SUMINISTRO, INSTALACIÓN, MANO DE OBRA, EQUIPO Y HERRAMIENTA.</t>
  </si>
  <si>
    <t>CISTERNA DE 5000 LITROS C/BOMBA Y ACC ROTOPLAS, INCLUYE: SUMINISTRO, INSTALACIÓN, MANO DE OBRA, EQUIPO Y HERRAMIENTA.</t>
  </si>
  <si>
    <t>PINTURA DE ESMALTE 100 DE LA MARCA COMEX, SOBRE SUPERFICIES METÁLICAS A DOS MANOS, APLICADA CON COMPRESORA, INCLUYE: PREPARACIÓN DE LA SUPERFICIE, MATERIALES, MANO DE OBRA, EQUIPO Y HERRAMIENTA.</t>
  </si>
  <si>
    <t>SALIDA HIDRÁULICA PARA LLAVE DE JARDIN A BASE DE TUBERÍA DE COBRE DE 13 MM., INCLUYE: SUMINISTRO DE MATERIALES, INSTALACIÓN, MANO DE OBRA, EQUIPO Y HERRAMIENTA.</t>
  </si>
  <si>
    <t>SUMINISTRO E INSTALACION DE CALENTADOR SOLAR DE 200LTS CON COLECTOR PLANO, INCLUYE: SUMINISTRO, ACCESORIOS, INSTALACION, MANO DE OBRA, EQUIPO Y HERRAMIENTAS</t>
  </si>
  <si>
    <t>CADENA DE 15X20 CM. DE CONCRETO HECHO EN OBRA DE F'C=200 KG/CM2, ACABADO COMÚN, ARMADA CON 4 VARILLAS DE 3/8" Y ESTRIBOS DEL NO.2 A CADA 20 CM., INCLUYE: MATERIALES, ACARREOS, CORTES, DESPERDICIOS, TRASLAPES, AMARRES, CIMBRADO, COLDADO, DESCIMBRADO, MANO DE OBRA, EQUIPO Y HERRAMIENTA.</t>
  </si>
  <si>
    <t>MURO DE 14 CM. DE ESPESOR, DE TABIQUE ROJO RECOCIDO, ASENTADO CON MEZCLA CEMENTO ARENA 1:5 ACABADO COMÚN, INCLUYE: MATERIALES, MANO DE OBRA, EQUIPO Y HERRAMIENTA.</t>
  </si>
  <si>
    <t>CASTILLO DE 15X20 CM. DE CONCRETO HECHO EN OBRA DE F'C=150 KG/CM2, ACABADO COMÚN, ARMADO CON ARMEX 15-20-4., INCLUYE: MATERIALES, ACARREOS, CORTES, DESPERDICIOS, TRASLAPES, AMARRES, CIMBRADO, COLADO, DESCIMBRADO, MANO DE OBRA, EQUIPO Y HERRAMIENTA.</t>
  </si>
  <si>
    <t>APLANADO ACABADO FINO SOBRE MUROS, CON MEZCLA CEMENTO ARENA EN PROPORCIÓN DE 1:5, INCLUYE: SUMINISTRO DE MATERIALES, ACARREOS, ANDAMIOS, LIMPIEZA, MANO DE OBRA, EQUIPO Y HERRAMIENTA.</t>
  </si>
  <si>
    <t>LÍNEA HIDRÁULICA DE LLANADO DEL CUADRO DE MEDIDOS A LA CISTERNA CON TUBERÍA DE COBRE DE 13 MM. DE DIÁMETRO, INCLUYE: 6 M. DE TUBO, 6 CODOS, 4 CONECTORES CUERDA INTERIOR, 1 TEE, 1 TUERCA UNIÓN SOLDABLE, 1 LLAVE COMPUERTA, UNA LLAVE DE JARDIN, 1 VALVULA PARA FLOTADOR, Y FLOTADOR, MATERIALES, MANO DE OBRA, EQUIPO Y HERRAMIENTA.</t>
  </si>
  <si>
    <t>LÍNEA HIDRÁULICA DE SUCCIÓN Y LLENADO A TINACO CON TUBERÍA DE COBRE DE 1", INCLUYE: 2 CODOS 90°X1", 1 CODO 45°X1", 1 YEE 1", 1 REDUCCIÓN BUSHING DE 1"X3/4", 1 VÁLVULA COMPUERTA DE 3/4", 1 TAPÓN MACHO DE 3/4", 1 VÁLVULA CHECK PICHANCHA DE 1", 1 TUERCA UNIÓN SOLDABLE DE 1" Y 18 M. DE TUBERÍA DE 1", MANO DE OBRA, INSTALACIÓN Y PRUEBAS.</t>
  </si>
  <si>
    <t>SUMINISTRO E INSTALACION DE SALIDA PARA, TV., VIDEO, INTERCOMUNICACION, HUMO Y SONIDO, OCULTA, CON TUBERIA Y CONEXIONES CONDUIT GALVANIZADA PARED GRUESA DE AJUSTE ETIQUETA VERDE DE 19 Y 25 MM. DE DIAMETRO, ALAMBRE GUIA GALV. CAL. 14, , CAJA REGISTRO Y TAPA REALZADA, INCLUYE: MATERIALES MENORES, ELEMENTOS DE FIJACION, PRUEBAS, DESPERDICIOS Y ACARREO DEL MATERIAL AL SITIO DE SU COLOCACION, A CUALQUIER NIVEL.</t>
  </si>
  <si>
    <t>SUMINISTRO Y COLOCACIÓN DE SALIDA PARA VOZ, DATOS, CAMARAS, EQUIPO WIFI, TODO A BASE DE TUBERÍA GALVANIZADA PARED DELGADA CON DIAMETROS DESDE 21 HASTA 41 MM, INCLUYE: CONECTOR GIGA SPEED XL PARA FACE PLATE, CURVAS, COPLES, CONECTORES, CAJAS REGISTRO GALVANIZADAS RACO DE 4 X 4", REGISTROS, TAPA REALZADA, CABLE UTP CATEGORIA 6A, CONECTOR RJ45 CAT. 6A, FACE PLATE, MANO DE OBRA, HERRAMIENTA, ACARREOS, FIJACION, NIVELACION, CONEXION Y TODO LO NECESARIO PARA SU CORRECTA INSTALACION Y FUNCIONAMIENTO, DISTANCIA APROX 45MTS, VER PLANOS PARA MAS ESPECIFICACIONES."</t>
  </si>
  <si>
    <t>CABLE THW CAL. 10, COLOR BLANCO DE LA MARCA CONDUMEX, INCLUYE: SUMINISTRO DE MATERIALES, ACARREOS, INSTALACIÓN, PRUEBAS, MANO DE OBRA, EQUIPO Y HERRAMIENTA.</t>
  </si>
  <si>
    <t>CABLE THW CAL. 8, COLOR BLANCO DE LA MARCA CONDUMEX, INCLUYE: SUMINISTRO DE MATERIALES, ACARREOS, INSTALACIÓN, PRUEBAS, MANO DE OBRA, EQUIPO Y HERRAMIENTA.</t>
  </si>
  <si>
    <t>CABLE THW CAL. 6, COLOR BLANCO DE LA MARCA CONDUMEX, INCLUYE: SUMINISTRO DE MATERIALES, ACARREOS, INSTALACIÓN, PRUEBAS, MANO DE OBRA, EQUIPO Y HERRAMIENTA.</t>
  </si>
  <si>
    <t>REGISTRO ELÉCTRICO DE 0.6 X 0.4 M. DE MEDIDAS INTERIORES Y 1 M. DE PROFUNDIDAD, A BASE DE MUROS DE TABIQUE ROJO RECOCIDO, ASENTADO CON MEZCLA DE CEMENTO ARENA EN PROPORCIÓN DE 1:5, APLANADO ACABADO PULIDO EN INTERIOR, SOBRE BASE DE TEZONTLE DE 10 CM DE ESPESOR, CON TAPA DE CONCRETO DE 6 CMS.DE ESPESOR, DE CONCRETO HECHO EN OBRA DE F'C= 200 KG/CM2, A BASE DE MARCO Y CONTRAMARCO COMERCIAL, INCLUYE: TRAZO, NIVELACIÓN, EXCAVACIÓN, MATERIALES, ACARREOS, DESPERDICIOS, LIMPIEZA, MANO DE OBRA, EQUIPO Y HERRAMIENTA.</t>
  </si>
  <si>
    <t>REGISTRO DE TIERRAS CON VARILLA DE COBRE COPPERWELD DE 16 MM. Y 3.00 M. DE LONGITUD, EN TUBO DE CONCRETO DE 35 CM. CON TAPA Y 25 LB. DE COMPUESTO INTENSIFICADOR, INCLUYE, CONECTOR MECÁNICO, MANO DE OBRA, EQUIPO Y HERRAMIENTA.</t>
  </si>
  <si>
    <t>INTERRUPTOR DE SEGURIDAD 3P 50A. NEMA 3R, CATÁLOGO NO. D321NRB, 240V SERVICIO GENERAL CLASE 3130, INCLUYE: SUMINISTRO, INSTALACIÓN, MANO DE OBRA, EQUIPO Y HERRAMIENTA.</t>
  </si>
  <si>
    <t>SUMINISTRO E INSTALACIÓN DE VENTILADOR DE TECHO TIPO INDUSTRIAL MCA. ESTEVEZ MODELO GRECO 56 PG, EN ACABADO COLOR BLANCO, 5 VELOCIDADES, CON 3 ASPAS DE 56 PULGADAS, CONSUMO DE 101 WATTS E INTENSIDAD DE 127 VOLTS.</t>
  </si>
  <si>
    <t>SALIDA PARA GAS, INCLUYE CONEXIONES Y VÁLVULA DE PASO, MANO DE OBRA, EQUIPO Y HERRAMIENTA</t>
  </si>
  <si>
    <t>CUBIERTA DE LÁMINA MULTYTECHO DE 1 1/2" CAL. 26/26, INCLUYE: SUMINISTRO, ACARREOS, ELEVACIONES, FIJACIÓN, TAPAJUNTAS, MANO DE OBRA, EQUIPO Y HERRAMIENTA.</t>
  </si>
  <si>
    <t>REJA A BASE DE SISTEMA REJA DEACERO CON PANELES DE 2..5 MTS DE ALTURA A BASE DE VARILLAS CAL. 6 (4.89MM.) CON UNA SEPARACION DE 5 CM. ENTRE VARILLAS INCLUYE: POSTES CUADRADOS DEACERO , TAPON POSTE, ABRAZADERA CON SISTEMA DE TORNILLOS ALLEN DE 5X 45MM. BASE DE POSTE DE 10 CM. DE ALTURA Y PLACA DE 12.0 CM. X 12.0 CM. SUJETA A BASE DE TORNILLOS DE EXPANSORES</t>
  </si>
  <si>
    <t>RELLENO CON TEPETATE, COMPACTADO CON BAILARINA AL 90% PROCTOR, ADICIONANDO AGUA, INCLUYE: MANO DE OBRA, EQUIPO Y HERRAMIENTA.</t>
  </si>
  <si>
    <t>FALSO PLAFOND DE TABLAROCA DE 13 MM, INCLUYE: MATERIALES, TRAZO, SOPORTARÍA, SUSPENSIÓN A BASE DE PERFILES GALVANIZADOS, TORNILLOS, CINTA UNIÓN, PASTA, MANO DE OBRA, EQUIPO Y HERRAMIENTA.</t>
  </si>
  <si>
    <t>CLOSET DE 1.5 M. POR 2.2 M, DE ALTURA Y 0.65 M. DE ANCHO, DOS PUERTAS CORREDIZAS, CON BASTIDOR A BASE PEINAZOS DE 32X32 MM DE MADERA DE PINO DE 1A, A CADA 30 CMS., EN AMBOS SENTIDOS, FORRADAS CON TRIPLAY DE PINO DE 6 MM, POR AMBAS CARAS, CON, 4 ENTREPAÑOS, FABRICADOS A BASE DE TRIPLAY DE PINO DE 1A. DE 16 MM, ACABADO CON BARNIZ NATURAL, INCLUYE: MATERIALES, ACARREOS, CORTES, DESPERDICIOS, ARMADO, RIEL, CARRETILLAS, HERRAJES, MANO DE OBRA, EQUIPO, HERRAMIENTA Y LIMPIEZA,</t>
  </si>
  <si>
    <t>SALIDA PARA, TV., VIDEO, INTERCOMUNICACION, HUMO Y SONIDO, OCULTA, CON TUBERIA Y CONEXIONES CONDUIT GALVANIZADA PARED GRUESA DE AJUSTE ETIQUETA VERDE DE 19 Y 25 MM. DE DIAMETRO, ALAMBRE GUIA GALV. CAL. 14, , CAJA REGISTRO Y TAPA REALZADA, INCLUYE: MATERIALES MENORES, ELEMENTOS DE FIJACION, PRUEBAS, DESPERDICIOS Y ACARREO DEL MATERIAL AL SITIO DE SU COLOCACION, A CUALQUIER NIVEL.</t>
  </si>
  <si>
    <t>CABLE THW CAL. 14, COLOR BLANCO DE LA MARCA CONDUMEX, INCLUYE: SUMINISTRO DE MATERIALES, ACARREOS, INSTALACIÓN, PRUEBAS, MANO DE OBRA, EQUIPO Y HERRAMIENTA.</t>
  </si>
  <si>
    <t>CABLE THW CAL. 12, COLOR NEGRO DE LA MARCA CONDUMEX, INCLUYE: SUMINISTRO DE MATERIALES, ACARREOS, INSTALACIÓN, PRUEBAS, MANO DE OBRA, EQUIPO Y HERRAMIENTA.</t>
  </si>
  <si>
    <t>SUMINISTRO E INSTALACIÓN DE EXTRACTOR TURBOAXIALMR LOBAÑOMR VENTDEPOTMR CON PERSIANA. DESARROLLA UNA CAPACIDAD DE HASTA 300 M3 / HR DE AIRE, PESO DE TAN SOLO 1 KGS., 32 W, 127 VOLTS.</t>
  </si>
  <si>
    <t>A4.1</t>
  </si>
  <si>
    <t>A4.2</t>
  </si>
  <si>
    <t>A5.2</t>
  </si>
  <si>
    <t>A5.3</t>
  </si>
  <si>
    <t>A5.4</t>
  </si>
  <si>
    <t>A5.5</t>
  </si>
  <si>
    <t>A5.6</t>
  </si>
  <si>
    <t>B4.1</t>
  </si>
  <si>
    <t>B4.2</t>
  </si>
  <si>
    <t>B5.2</t>
  </si>
  <si>
    <t>B5.3</t>
  </si>
  <si>
    <t>B5.4</t>
  </si>
  <si>
    <t>B5.5</t>
  </si>
  <si>
    <t>B5.6</t>
  </si>
  <si>
    <t>SIOP-167</t>
  </si>
  <si>
    <t>SIOP-168</t>
  </si>
  <si>
    <t>SIOP-169</t>
  </si>
  <si>
    <t>SIOP-170</t>
  </si>
  <si>
    <t>SIOP-171</t>
  </si>
  <si>
    <t>SIOP-172</t>
  </si>
  <si>
    <t>SIOP-173</t>
  </si>
  <si>
    <t>SIOP-174</t>
  </si>
  <si>
    <t>SIOP-175</t>
  </si>
  <si>
    <t>SIOP-176</t>
  </si>
  <si>
    <t>SIOP-177</t>
  </si>
  <si>
    <t>SIOP-178</t>
  </si>
  <si>
    <t>SIOP-179</t>
  </si>
  <si>
    <t>SIOP-180</t>
  </si>
  <si>
    <t>SIOP-181</t>
  </si>
  <si>
    <t>SIOP-182</t>
  </si>
  <si>
    <t>SIOP-183</t>
  </si>
  <si>
    <t>SIOP-184</t>
  </si>
  <si>
    <t>SIOP-185</t>
  </si>
  <si>
    <t>SIOP-186</t>
  </si>
  <si>
    <t>SIOP-187</t>
  </si>
  <si>
    <t>SIOP-188</t>
  </si>
  <si>
    <t>SIOP-189</t>
  </si>
  <si>
    <t>SIOP-190</t>
  </si>
  <si>
    <t>SIOP-191</t>
  </si>
  <si>
    <t>SIOP-192</t>
  </si>
  <si>
    <t>SIOP-193</t>
  </si>
  <si>
    <t>SIOP-194</t>
  </si>
  <si>
    <t>SIOP-195</t>
  </si>
  <si>
    <t>SIOP-196</t>
  </si>
  <si>
    <t>SIOP-197</t>
  </si>
  <si>
    <t>SIOP-198</t>
  </si>
  <si>
    <t>SIOP-199</t>
  </si>
  <si>
    <t>SIOP-200</t>
  </si>
  <si>
    <t>SIOP-201</t>
  </si>
  <si>
    <t>SIOP-202</t>
  </si>
  <si>
    <t>SIOP-203</t>
  </si>
  <si>
    <t>SIOP-204</t>
  </si>
  <si>
    <t>SIOP-205</t>
  </si>
  <si>
    <t>SIOP-206</t>
  </si>
  <si>
    <t>SIOP-207</t>
  </si>
  <si>
    <t>SIOP-208</t>
  </si>
  <si>
    <t>SIOP-209</t>
  </si>
  <si>
    <t>SIOP-210</t>
  </si>
  <si>
    <t>SIOP-211</t>
  </si>
  <si>
    <t>SIOP-212</t>
  </si>
  <si>
    <t>SIOP-213</t>
  </si>
  <si>
    <t>SIOP-214</t>
  </si>
  <si>
    <t>SIOP-215</t>
  </si>
  <si>
    <t>SIOP-216</t>
  </si>
  <si>
    <t>SIOP-217</t>
  </si>
  <si>
    <t>SIOP-218</t>
  </si>
  <si>
    <t>SIOP-219</t>
  </si>
  <si>
    <t>SIOP-220</t>
  </si>
  <si>
    <t>SIOP-221</t>
  </si>
  <si>
    <t>SIOP-E-SMA-OB-CSS-204-2019</t>
  </si>
  <si>
    <t>Rehabilitación del Centro de Salud Mamatla, CLUES JCSSA004715 en el municipio de San Martin de bolaños, Jalisco y rehabilitación del Centro de Salud Bolaños, CLUES JCSSA001075 en el municipio de Bolaños, Jalisco.</t>
  </si>
  <si>
    <t>Rehabilitación del Centro de Salud Mamatla, CLUES JCSSA004715 en el municipio de San Martin de bolaños, Jalisco</t>
  </si>
  <si>
    <t>Rehabilitación del Centro de Salud Bolaños, CLUES JCSSA001075 en el municipio de Bolaños, Jalisco.</t>
  </si>
  <si>
    <t>CATALOGO DE CONCEPTOS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</si>
</sst>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$&quot;#,###.00"/>
    <numFmt numFmtId="166" formatCode="&quot;SIOP-&quot;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indexed="6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 applyFill="1" applyAlignment="1">
      <alignment vertical="top"/>
    </xf>
    <xf numFmtId="0" fontId="3" fillId="0" borderId="0" xfId="1" applyFont="1" applyFill="1" applyBorder="1" applyAlignment="1">
      <alignment vertical="top"/>
    </xf>
    <xf numFmtId="0" fontId="5" fillId="0" borderId="0" xfId="4" applyFont="1" applyAlignment="1">
      <alignment vertical="top"/>
    </xf>
    <xf numFmtId="0" fontId="6" fillId="0" borderId="2" xfId="1" applyFont="1" applyBorder="1" applyAlignment="1">
      <alignment horizontal="justify" vertical="top"/>
    </xf>
    <xf numFmtId="0" fontId="6" fillId="0" borderId="6" xfId="1" applyFont="1" applyBorder="1" applyAlignment="1">
      <alignment horizontal="justify" vertical="top"/>
    </xf>
    <xf numFmtId="44" fontId="2" fillId="0" borderId="0" xfId="1" applyNumberFormat="1" applyFont="1" applyFill="1" applyAlignment="1">
      <alignment vertical="top"/>
    </xf>
    <xf numFmtId="164" fontId="2" fillId="0" borderId="0" xfId="1" applyNumberFormat="1" applyFont="1" applyFill="1" applyAlignment="1">
      <alignment vertical="top"/>
    </xf>
    <xf numFmtId="0" fontId="3" fillId="0" borderId="4" xfId="1" applyFont="1" applyBorder="1" applyAlignment="1">
      <alignment vertical="top"/>
    </xf>
    <xf numFmtId="0" fontId="3" fillId="0" borderId="7" xfId="1" applyFont="1" applyBorder="1" applyAlignment="1">
      <alignment vertical="top"/>
    </xf>
    <xf numFmtId="0" fontId="3" fillId="0" borderId="1" xfId="1" applyFont="1" applyFill="1" applyBorder="1" applyAlignment="1">
      <alignment horizontal="left" vertical="top"/>
    </xf>
    <xf numFmtId="14" fontId="2" fillId="0" borderId="4" xfId="1" applyNumberFormat="1" applyFont="1" applyBorder="1" applyAlignment="1">
      <alignment horizontal="left" vertical="top"/>
    </xf>
    <xf numFmtId="14" fontId="2" fillId="0" borderId="7" xfId="1" applyNumberFormat="1" applyFont="1" applyBorder="1" applyAlignment="1">
      <alignment horizontal="left" vertical="top"/>
    </xf>
    <xf numFmtId="0" fontId="3" fillId="0" borderId="5" xfId="1" applyNumberFormat="1" applyFont="1" applyBorder="1" applyAlignment="1">
      <alignment vertical="top"/>
    </xf>
    <xf numFmtId="0" fontId="2" fillId="0" borderId="7" xfId="1" applyNumberFormat="1" applyFont="1" applyBorder="1" applyAlignment="1">
      <alignment horizontal="left" vertical="top"/>
    </xf>
    <xf numFmtId="14" fontId="2" fillId="0" borderId="11" xfId="1" applyNumberFormat="1" applyFont="1" applyBorder="1" applyAlignment="1">
      <alignment horizontal="left" vertical="top"/>
    </xf>
    <xf numFmtId="0" fontId="3" fillId="0" borderId="11" xfId="1" applyFont="1" applyBorder="1" applyAlignment="1">
      <alignment vertical="top"/>
    </xf>
    <xf numFmtId="0" fontId="3" fillId="0" borderId="2" xfId="1" applyFont="1" applyFill="1" applyBorder="1" applyAlignment="1">
      <alignment horizontal="left" vertical="top"/>
    </xf>
    <xf numFmtId="0" fontId="3" fillId="0" borderId="2" xfId="1" applyFont="1" applyBorder="1" applyAlignment="1">
      <alignment horizontal="center" vertical="top"/>
    </xf>
    <xf numFmtId="0" fontId="2" fillId="0" borderId="0" xfId="1" applyFont="1" applyFill="1" applyAlignment="1">
      <alignment horizontal="left" vertical="top" shrinkToFit="1"/>
    </xf>
    <xf numFmtId="4" fontId="2" fillId="0" borderId="0" xfId="1" applyNumberFormat="1" applyFont="1" applyFill="1" applyAlignment="1">
      <alignment horizontal="left" vertical="top" shrinkToFit="1"/>
    </xf>
    <xf numFmtId="0" fontId="6" fillId="0" borderId="8" xfId="1" applyFont="1" applyBorder="1" applyAlignment="1">
      <alignment horizontal="justify" vertical="top"/>
    </xf>
    <xf numFmtId="49" fontId="9" fillId="2" borderId="12" xfId="2" applyNumberFormat="1" applyFont="1" applyFill="1" applyBorder="1" applyAlignment="1">
      <alignment horizontal="center" vertical="center"/>
    </xf>
    <xf numFmtId="49" fontId="9" fillId="2" borderId="13" xfId="2" applyNumberFormat="1" applyFont="1" applyFill="1" applyBorder="1" applyAlignment="1">
      <alignment horizontal="center" vertical="center"/>
    </xf>
    <xf numFmtId="49" fontId="9" fillId="2" borderId="13" xfId="2" applyNumberFormat="1" applyFont="1" applyFill="1" applyBorder="1" applyAlignment="1">
      <alignment horizontal="center" vertical="center" wrapText="1"/>
    </xf>
    <xf numFmtId="49" fontId="9" fillId="2" borderId="14" xfId="2" applyNumberFormat="1" applyFont="1" applyFill="1" applyBorder="1" applyAlignment="1">
      <alignment horizontal="center" vertical="center"/>
    </xf>
    <xf numFmtId="0" fontId="9" fillId="2" borderId="0" xfId="4" applyFont="1" applyFill="1" applyBorder="1" applyAlignment="1">
      <alignment horizontal="justify" vertical="top"/>
    </xf>
    <xf numFmtId="165" fontId="9" fillId="2" borderId="0" xfId="4" applyNumberFormat="1" applyFont="1" applyFill="1" applyAlignment="1">
      <alignment vertical="top"/>
    </xf>
    <xf numFmtId="0" fontId="7" fillId="0" borderId="0" xfId="1" applyFont="1" applyFill="1" applyAlignment="1">
      <alignment horizontal="justify" vertical="top" shrinkToFit="1"/>
    </xf>
    <xf numFmtId="0" fontId="2" fillId="0" borderId="0" xfId="1" applyFont="1" applyFill="1" applyAlignment="1">
      <alignment horizontal="center" vertical="top" shrinkToFit="1"/>
    </xf>
    <xf numFmtId="164" fontId="2" fillId="0" borderId="0" xfId="3" applyNumberFormat="1" applyFont="1" applyFill="1" applyAlignment="1">
      <alignment horizontal="right" vertical="top" shrinkToFit="1"/>
    </xf>
    <xf numFmtId="0" fontId="2" fillId="0" borderId="0" xfId="1" applyFont="1" applyFill="1" applyAlignment="1">
      <alignment horizontal="justify" vertical="top" shrinkToFit="1"/>
    </xf>
    <xf numFmtId="164" fontId="7" fillId="0" borderId="0" xfId="3" applyNumberFormat="1" applyFont="1" applyFill="1" applyAlignment="1">
      <alignment horizontal="right" vertical="top" shrinkToFit="1"/>
    </xf>
    <xf numFmtId="164" fontId="3" fillId="0" borderId="0" xfId="3" applyNumberFormat="1" applyFont="1" applyFill="1" applyAlignment="1">
      <alignment horizontal="right" vertical="top" shrinkToFit="1"/>
    </xf>
    <xf numFmtId="164" fontId="8" fillId="0" borderId="0" xfId="3" applyNumberFormat="1" applyFont="1" applyFill="1" applyAlignment="1">
      <alignment horizontal="right" vertical="top" shrinkToFit="1"/>
    </xf>
    <xf numFmtId="166" fontId="2" fillId="0" borderId="0" xfId="1" applyNumberFormat="1" applyFont="1" applyFill="1" applyAlignment="1">
      <alignment horizontal="left" vertical="top" shrinkToFit="1"/>
    </xf>
    <xf numFmtId="0" fontId="2" fillId="0" borderId="0" xfId="1" applyFont="1" applyFill="1" applyAlignment="1">
      <alignment horizontal="left" vertical="top"/>
    </xf>
    <xf numFmtId="0" fontId="3" fillId="0" borderId="0" xfId="1" applyFont="1" applyAlignment="1">
      <alignment vertical="top"/>
    </xf>
    <xf numFmtId="166" fontId="2" fillId="0" borderId="0" xfId="1" applyNumberFormat="1" applyFont="1" applyAlignment="1">
      <alignment horizontal="left" vertical="top" shrinkToFit="1"/>
    </xf>
    <xf numFmtId="0" fontId="2" fillId="0" borderId="0" xfId="1" applyFont="1" applyAlignment="1">
      <alignment horizontal="justify" vertical="top" shrinkToFit="1"/>
    </xf>
    <xf numFmtId="0" fontId="3" fillId="0" borderId="0" xfId="1" applyFont="1" applyFill="1" applyAlignment="1">
      <alignment vertical="top"/>
    </xf>
    <xf numFmtId="0" fontId="3" fillId="3" borderId="0" xfId="1" applyFont="1" applyFill="1" applyAlignment="1">
      <alignment vertical="top"/>
    </xf>
    <xf numFmtId="0" fontId="3" fillId="3" borderId="0" xfId="1" applyFont="1" applyFill="1" applyAlignment="1">
      <alignment horizontal="center" vertical="top"/>
    </xf>
    <xf numFmtId="44" fontId="7" fillId="0" borderId="0" xfId="5" applyNumberFormat="1" applyFont="1" applyFill="1" applyAlignment="1">
      <alignment horizontal="right" vertical="top" shrinkToFit="1"/>
    </xf>
    <xf numFmtId="164" fontId="5" fillId="0" borderId="0" xfId="4" applyNumberFormat="1" applyFont="1" applyAlignment="1">
      <alignment vertical="top"/>
    </xf>
    <xf numFmtId="49" fontId="9" fillId="0" borderId="0" xfId="2" applyNumberFormat="1" applyFont="1" applyFill="1" applyBorder="1" applyAlignment="1">
      <alignment horizontal="center" vertical="center"/>
    </xf>
    <xf numFmtId="49" fontId="9" fillId="0" borderId="0" xfId="2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justify" vertical="top" shrinkToFit="1"/>
    </xf>
    <xf numFmtId="44" fontId="11" fillId="0" borderId="0" xfId="5" applyNumberFormat="1" applyFont="1" applyFill="1" applyAlignment="1">
      <alignment horizontal="right" vertical="top" shrinkToFit="1"/>
    </xf>
    <xf numFmtId="0" fontId="11" fillId="0" borderId="0" xfId="1" applyFont="1" applyFill="1" applyAlignment="1">
      <alignment horizontal="justify" vertical="top" shrinkToFit="1"/>
    </xf>
    <xf numFmtId="0" fontId="12" fillId="0" borderId="0" xfId="1" applyFont="1" applyAlignment="1">
      <alignment horizontal="justify" vertical="top"/>
    </xf>
    <xf numFmtId="4" fontId="12" fillId="0" borderId="0" xfId="1" applyNumberFormat="1" applyFont="1" applyAlignment="1">
      <alignment horizontal="center" vertical="top"/>
    </xf>
    <xf numFmtId="164" fontId="12" fillId="0" borderId="0" xfId="3" applyNumberFormat="1" applyFont="1" applyAlignment="1">
      <alignment horizontal="right" vertical="top"/>
    </xf>
    <xf numFmtId="44" fontId="3" fillId="0" borderId="0" xfId="5" applyNumberFormat="1" applyFont="1" applyFill="1" applyAlignment="1">
      <alignment horizontal="right" vertical="top" shrinkToFit="1"/>
    </xf>
    <xf numFmtId="0" fontId="13" fillId="0" borderId="0" xfId="1" applyFont="1" applyFill="1" applyAlignment="1">
      <alignment horizontal="center" vertical="top" shrinkToFit="1"/>
    </xf>
    <xf numFmtId="164" fontId="13" fillId="0" borderId="0" xfId="3" applyNumberFormat="1" applyFont="1" applyFill="1" applyAlignment="1">
      <alignment horizontal="right" vertical="top" shrinkToFit="1"/>
    </xf>
    <xf numFmtId="44" fontId="2" fillId="0" borderId="0" xfId="3" applyFont="1" applyFill="1" applyAlignment="1">
      <alignment horizontal="right" vertical="top" shrinkToFit="1"/>
    </xf>
    <xf numFmtId="44" fontId="7" fillId="0" borderId="0" xfId="3" applyFont="1" applyFill="1" applyAlignment="1">
      <alignment horizontal="right" vertical="top" shrinkToFit="1"/>
    </xf>
    <xf numFmtId="166" fontId="14" fillId="0" borderId="0" xfId="1" applyNumberFormat="1" applyFont="1" applyFill="1" applyAlignment="1">
      <alignment horizontal="left" vertical="top" shrinkToFit="1"/>
    </xf>
    <xf numFmtId="0" fontId="14" fillId="0" borderId="0" xfId="1" applyFont="1" applyFill="1" applyAlignment="1">
      <alignment horizontal="justify" vertical="top" shrinkToFit="1"/>
    </xf>
    <xf numFmtId="0" fontId="14" fillId="0" borderId="0" xfId="1" applyFont="1" applyFill="1" applyAlignment="1">
      <alignment horizontal="center" vertical="top" shrinkToFit="1"/>
    </xf>
    <xf numFmtId="164" fontId="14" fillId="0" borderId="0" xfId="3" applyNumberFormat="1" applyFont="1" applyFill="1" applyAlignment="1">
      <alignment horizontal="right" vertical="top" shrinkToFit="1"/>
    </xf>
    <xf numFmtId="164" fontId="15" fillId="0" borderId="0" xfId="3" applyNumberFormat="1" applyFont="1" applyFill="1" applyAlignment="1">
      <alignment horizontal="right" vertical="top" shrinkToFit="1"/>
    </xf>
    <xf numFmtId="0" fontId="2" fillId="0" borderId="0" xfId="1" applyNumberFormat="1" applyFont="1" applyFill="1" applyAlignment="1">
      <alignment horizontal="justify" vertical="top" shrinkToFit="1"/>
    </xf>
    <xf numFmtId="0" fontId="2" fillId="0" borderId="0" xfId="1" applyNumberFormat="1" applyFont="1" applyFill="1" applyAlignment="1">
      <alignment horizontal="justify" vertical="justify" wrapText="1"/>
    </xf>
    <xf numFmtId="0" fontId="2" fillId="0" borderId="0" xfId="1" applyNumberFormat="1" applyFont="1" applyAlignment="1">
      <alignment horizontal="justify" vertical="top" shrinkToFit="1"/>
    </xf>
    <xf numFmtId="49" fontId="12" fillId="0" borderId="0" xfId="1" applyNumberFormat="1" applyFont="1" applyAlignment="1">
      <alignment horizontal="left" vertical="top"/>
    </xf>
    <xf numFmtId="0" fontId="12" fillId="0" borderId="0" xfId="1" applyFont="1" applyAlignment="1">
      <alignment horizontal="center" vertical="top" wrapText="1"/>
    </xf>
    <xf numFmtId="164" fontId="14" fillId="0" borderId="0" xfId="6" applyNumberFormat="1" applyFont="1" applyFill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3" fillId="0" borderId="0" xfId="2" applyNumberFormat="1" applyFont="1" applyFill="1" applyBorder="1" applyAlignment="1">
      <alignment horizontal="justify" vertical="top" wrapText="1"/>
    </xf>
    <xf numFmtId="2" fontId="2" fillId="0" borderId="0" xfId="1" applyNumberFormat="1" applyFont="1" applyAlignment="1">
      <alignment vertical="top"/>
    </xf>
    <xf numFmtId="2" fontId="3" fillId="0" borderId="0" xfId="1" applyNumberFormat="1" applyFont="1" applyFill="1" applyBorder="1" applyAlignment="1">
      <alignment vertical="top"/>
    </xf>
    <xf numFmtId="2" fontId="9" fillId="2" borderId="13" xfId="2" applyNumberFormat="1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  <xf numFmtId="2" fontId="12" fillId="0" borderId="0" xfId="1" applyNumberFormat="1" applyFont="1" applyAlignment="1">
      <alignment horizontal="right" vertical="top"/>
    </xf>
    <xf numFmtId="2" fontId="13" fillId="0" borderId="0" xfId="1" applyNumberFormat="1" applyFont="1" applyFill="1" applyAlignment="1">
      <alignment horizontal="right" vertical="top" shrinkToFit="1"/>
    </xf>
    <xf numFmtId="2" fontId="2" fillId="0" borderId="0" xfId="1" applyNumberFormat="1" applyFont="1" applyFill="1" applyAlignment="1">
      <alignment horizontal="right" vertical="top" shrinkToFit="1"/>
    </xf>
    <xf numFmtId="2" fontId="14" fillId="0" borderId="0" xfId="1" applyNumberFormat="1" applyFont="1" applyFill="1" applyAlignment="1">
      <alignment horizontal="right" vertical="top" shrinkToFit="1"/>
    </xf>
    <xf numFmtId="2" fontId="3" fillId="3" borderId="0" xfId="1" applyNumberFormat="1" applyFont="1" applyFill="1" applyAlignment="1">
      <alignment vertical="top"/>
    </xf>
    <xf numFmtId="2" fontId="2" fillId="0" borderId="0" xfId="1" applyNumberFormat="1" applyFont="1" applyFill="1" applyAlignment="1">
      <alignment vertical="top"/>
    </xf>
    <xf numFmtId="0" fontId="3" fillId="0" borderId="6" xfId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top"/>
    </xf>
    <xf numFmtId="0" fontId="9" fillId="2" borderId="12" xfId="1" applyFont="1" applyFill="1" applyBorder="1" applyAlignment="1">
      <alignment horizontal="center" vertical="top"/>
    </xf>
    <xf numFmtId="0" fontId="9" fillId="2" borderId="13" xfId="1" applyFont="1" applyFill="1" applyBorder="1" applyAlignment="1">
      <alignment horizontal="center" vertical="top"/>
    </xf>
    <xf numFmtId="0" fontId="9" fillId="2" borderId="14" xfId="1" applyFont="1" applyFill="1" applyBorder="1" applyAlignment="1">
      <alignment horizontal="center" vertical="top"/>
    </xf>
    <xf numFmtId="0" fontId="9" fillId="2" borderId="0" xfId="4" applyNumberFormat="1" applyFont="1" applyFill="1" applyBorder="1" applyAlignment="1">
      <alignment horizontal="center" vertical="top"/>
    </xf>
    <xf numFmtId="0" fontId="9" fillId="2" borderId="0" xfId="4" applyNumberFormat="1" applyFont="1" applyFill="1" applyAlignment="1">
      <alignment horizontal="center" vertical="top"/>
    </xf>
    <xf numFmtId="0" fontId="3" fillId="0" borderId="6" xfId="1" applyFont="1" applyBorder="1" applyAlignment="1">
      <alignment horizontal="justify" vertical="top"/>
    </xf>
    <xf numFmtId="0" fontId="2" fillId="0" borderId="1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/>
    </xf>
    <xf numFmtId="0" fontId="2" fillId="0" borderId="8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/>
    </xf>
    <xf numFmtId="0" fontId="2" fillId="0" borderId="7" xfId="1" applyFont="1" applyBorder="1" applyAlignment="1">
      <alignment horizontal="center" vertical="top"/>
    </xf>
    <xf numFmtId="14" fontId="3" fillId="0" borderId="1" xfId="1" applyNumberFormat="1" applyFont="1" applyBorder="1" applyAlignment="1">
      <alignment horizontal="right" vertical="top"/>
    </xf>
    <xf numFmtId="14" fontId="3" fillId="0" borderId="3" xfId="1" applyNumberFormat="1" applyFont="1" applyBorder="1" applyAlignment="1">
      <alignment horizontal="right" vertical="top"/>
    </xf>
    <xf numFmtId="0" fontId="2" fillId="0" borderId="6" xfId="1" applyNumberFormat="1" applyFont="1" applyBorder="1" applyAlignment="1">
      <alignment horizontal="justify" vertical="top"/>
    </xf>
    <xf numFmtId="0" fontId="2" fillId="0" borderId="8" xfId="1" applyNumberFormat="1" applyFont="1" applyBorder="1" applyAlignment="1">
      <alignment horizontal="justify" vertical="top"/>
    </xf>
    <xf numFmtId="14" fontId="3" fillId="0" borderId="5" xfId="1" applyNumberFormat="1" applyFont="1" applyBorder="1" applyAlignment="1">
      <alignment horizontal="right" vertical="top"/>
    </xf>
    <xf numFmtId="14" fontId="3" fillId="0" borderId="0" xfId="1" applyNumberFormat="1" applyFont="1" applyBorder="1" applyAlignment="1">
      <alignment horizontal="right" vertical="top"/>
    </xf>
    <xf numFmtId="14" fontId="3" fillId="0" borderId="9" xfId="1" applyNumberFormat="1" applyFont="1" applyBorder="1" applyAlignment="1">
      <alignment horizontal="right" vertical="top"/>
    </xf>
    <xf numFmtId="14" fontId="3" fillId="0" borderId="10" xfId="1" applyNumberFormat="1" applyFont="1" applyBorder="1" applyAlignment="1">
      <alignment horizontal="right" vertical="top"/>
    </xf>
    <xf numFmtId="0" fontId="3" fillId="0" borderId="1" xfId="1" applyFont="1" applyBorder="1" applyAlignment="1">
      <alignment horizontal="center" vertical="top"/>
    </xf>
    <xf numFmtId="0" fontId="2" fillId="0" borderId="6" xfId="1" applyNumberFormat="1" applyFont="1" applyBorder="1" applyAlignment="1">
      <alignment horizontal="left" vertical="top"/>
    </xf>
    <xf numFmtId="0" fontId="2" fillId="0" borderId="8" xfId="1" applyNumberFormat="1" applyFont="1" applyBorder="1" applyAlignment="1">
      <alignment horizontal="left" vertical="top"/>
    </xf>
    <xf numFmtId="0" fontId="2" fillId="0" borderId="9" xfId="1" applyFont="1" applyBorder="1" applyAlignment="1">
      <alignment horizontal="center" vertical="top"/>
    </xf>
    <xf numFmtId="0" fontId="2" fillId="0" borderId="10" xfId="1" applyFont="1" applyBorder="1" applyAlignment="1">
      <alignment horizontal="center" vertical="top"/>
    </xf>
    <xf numFmtId="0" fontId="2" fillId="0" borderId="11" xfId="1" applyFont="1" applyBorder="1" applyAlignment="1">
      <alignment horizontal="center" vertical="top"/>
    </xf>
  </cellXfs>
  <cellStyles count="7">
    <cellStyle name="Millares" xfId="6" builtinId="3"/>
    <cellStyle name="Moneda" xfId="5" builtinId="4"/>
    <cellStyle name="Moneda 2" xfId="3"/>
    <cellStyle name="Normal" xfId="0" builtinId="0"/>
    <cellStyle name="Normal 2" xfId="1"/>
    <cellStyle name="Normal 2 2" xfId="4"/>
    <cellStyle name="Normal 3" xfId="2"/>
  </cellStyles>
  <dxfs count="0"/>
  <tableStyles count="0" defaultTableStyle="TableStyleMedium2" defaultPivotStyle="PivotStyleLight16"/>
  <colors>
    <mruColors>
      <color rgb="FF0066FF"/>
      <color rgb="FF33CC33"/>
      <color rgb="FF008000"/>
      <color rgb="FF0095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262552</xdr:colOff>
      <xdr:row>4</xdr:row>
      <xdr:rowOff>130631</xdr:rowOff>
    </xdr:from>
    <xdr:to>
      <xdr:col>1</xdr:col>
      <xdr:colOff>1366892</xdr:colOff>
      <xdr:row>8</xdr:row>
      <xdr:rowOff>192633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942A209-4D16-4574-AE19-D331D116C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402" y="940256"/>
          <a:ext cx="1104340" cy="928777"/>
        </a:xfrm>
        <a:prstGeom prst="rect">
          <a:avLst/>
        </a:prstGeom>
      </xdr:spPr>
    </xdr:pic>
    <xdr:clientData/>
  </xdr:twoCellAnchor>
  <xdr:twoCellAnchor>
    <xdr:from>
      <xdr:col>6</xdr:col>
      <xdr:colOff>1444296</xdr:colOff>
      <xdr:row>4</xdr:row>
      <xdr:rowOff>213635</xdr:rowOff>
    </xdr:from>
    <xdr:to>
      <xdr:col>7</xdr:col>
      <xdr:colOff>1447210</xdr:colOff>
      <xdr:row>5</xdr:row>
      <xdr:rowOff>206456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7A73678-DB79-4B13-AB27-66514F0A7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7846" y="1023260"/>
          <a:ext cx="1450714" cy="230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3"/>
  <sheetViews>
    <sheetView showGridLines="0" showZeros="0" tabSelected="1" view="pageBreakPreview" zoomScale="70" zoomScaleNormal="70" zoomScaleSheetLayoutView="70" workbookViewId="0">
      <selection activeCell="G23" sqref="G23"/>
    </sheetView>
  </sheetViews>
  <sheetFormatPr baseColWidth="10" defaultColWidth="9.140625" defaultRowHeight="12.75" x14ac:dyDescent="0.25"/>
  <cols>
    <col min="1" max="1" width="2.28515625" style="1" customWidth="1"/>
    <col min="2" max="2" width="23.5703125" style="1" customWidth="1"/>
    <col min="3" max="3" width="74.42578125" style="1" customWidth="1"/>
    <col min="4" max="4" width="13.140625" style="1" customWidth="1"/>
    <col min="5" max="5" width="11" style="73" customWidth="1"/>
    <col min="6" max="6" width="13.28515625" style="1" customWidth="1"/>
    <col min="7" max="7" width="21.7109375" style="1" customWidth="1"/>
    <col min="8" max="8" width="22.42578125" style="1" customWidth="1"/>
    <col min="9" max="9" width="16.42578125" style="1" customWidth="1"/>
    <col min="10" max="10" width="12.28515625" style="1" bestFit="1" customWidth="1"/>
    <col min="11" max="11" width="9.42578125" style="1" bestFit="1" customWidth="1"/>
    <col min="12" max="16384" width="9.140625" style="1"/>
  </cols>
  <sheetData>
    <row r="1" spans="2:8" ht="13.5" thickBot="1" x14ac:dyDescent="0.3"/>
    <row r="2" spans="2:8" ht="18.75" x14ac:dyDescent="0.25">
      <c r="B2" s="91"/>
      <c r="C2" s="5" t="s">
        <v>18</v>
      </c>
      <c r="D2" s="95" t="s">
        <v>21</v>
      </c>
      <c r="E2" s="95"/>
      <c r="F2" s="95"/>
      <c r="G2" s="96"/>
      <c r="H2" s="9"/>
    </row>
    <row r="3" spans="2:8" ht="18.75" x14ac:dyDescent="0.25">
      <c r="B3" s="92"/>
      <c r="C3" s="6" t="s">
        <v>19</v>
      </c>
      <c r="D3" s="97" t="s">
        <v>432</v>
      </c>
      <c r="E3" s="97"/>
      <c r="F3" s="97"/>
      <c r="G3" s="98"/>
      <c r="H3" s="10"/>
    </row>
    <row r="4" spans="2:8" x14ac:dyDescent="0.25">
      <c r="B4" s="92"/>
      <c r="C4" s="90" t="s">
        <v>105</v>
      </c>
      <c r="D4" s="97"/>
      <c r="E4" s="97"/>
      <c r="F4" s="97"/>
      <c r="G4" s="98"/>
      <c r="H4" s="10"/>
    </row>
    <row r="5" spans="2:8" ht="18.75" customHeight="1" x14ac:dyDescent="0.25">
      <c r="B5" s="92"/>
      <c r="C5" s="90"/>
      <c r="D5" s="97"/>
      <c r="E5" s="97"/>
      <c r="F5" s="97"/>
      <c r="G5" s="98"/>
      <c r="H5" s="10"/>
    </row>
    <row r="6" spans="2:8" ht="19.5" thickBot="1" x14ac:dyDescent="0.3">
      <c r="B6" s="92"/>
      <c r="C6" s="22"/>
      <c r="D6" s="97"/>
      <c r="E6" s="97"/>
      <c r="F6" s="97"/>
      <c r="G6" s="98"/>
      <c r="H6" s="10"/>
    </row>
    <row r="7" spans="2:8" x14ac:dyDescent="0.25">
      <c r="B7" s="93"/>
      <c r="C7" s="11" t="s">
        <v>0</v>
      </c>
      <c r="D7" s="99" t="s">
        <v>1</v>
      </c>
      <c r="E7" s="100"/>
      <c r="F7" s="100"/>
      <c r="G7" s="12"/>
      <c r="H7" s="10"/>
    </row>
    <row r="8" spans="2:8" ht="17.25" customHeight="1" x14ac:dyDescent="0.25">
      <c r="B8" s="93"/>
      <c r="C8" s="101" t="s">
        <v>433</v>
      </c>
      <c r="D8" s="103" t="s">
        <v>2</v>
      </c>
      <c r="E8" s="104"/>
      <c r="F8" s="104"/>
      <c r="G8" s="13"/>
      <c r="H8" s="10"/>
    </row>
    <row r="9" spans="2:8" ht="17.25" customHeight="1" x14ac:dyDescent="0.25">
      <c r="B9" s="93"/>
      <c r="C9" s="101"/>
      <c r="D9" s="14"/>
      <c r="E9" s="104" t="s">
        <v>3</v>
      </c>
      <c r="F9" s="104"/>
      <c r="G9" s="15"/>
      <c r="H9" s="10"/>
    </row>
    <row r="10" spans="2:8" ht="17.25" customHeight="1" thickBot="1" x14ac:dyDescent="0.3">
      <c r="B10" s="93"/>
      <c r="C10" s="102"/>
      <c r="D10" s="105" t="s">
        <v>20</v>
      </c>
      <c r="E10" s="106"/>
      <c r="F10" s="106"/>
      <c r="G10" s="16"/>
      <c r="H10" s="17"/>
    </row>
    <row r="11" spans="2:8" x14ac:dyDescent="0.25">
      <c r="B11" s="93"/>
      <c r="C11" s="18" t="s">
        <v>4</v>
      </c>
      <c r="D11" s="107" t="s">
        <v>5</v>
      </c>
      <c r="E11" s="95"/>
      <c r="F11" s="95"/>
      <c r="G11" s="96"/>
      <c r="H11" s="19" t="s">
        <v>6</v>
      </c>
    </row>
    <row r="12" spans="2:8" x14ac:dyDescent="0.25">
      <c r="B12" s="93"/>
      <c r="C12" s="108"/>
      <c r="D12" s="92"/>
      <c r="E12" s="97"/>
      <c r="F12" s="97"/>
      <c r="G12" s="98"/>
      <c r="H12" s="83"/>
    </row>
    <row r="13" spans="2:8" ht="13.5" thickBot="1" x14ac:dyDescent="0.3">
      <c r="B13" s="94"/>
      <c r="C13" s="109"/>
      <c r="D13" s="110"/>
      <c r="E13" s="111"/>
      <c r="F13" s="111"/>
      <c r="G13" s="112"/>
      <c r="H13" s="84"/>
    </row>
    <row r="14" spans="2:8" ht="13.5" thickBot="1" x14ac:dyDescent="0.3"/>
    <row r="15" spans="2:8" ht="13.5" thickBot="1" x14ac:dyDescent="0.3">
      <c r="B15" s="85" t="s">
        <v>436</v>
      </c>
      <c r="C15" s="86"/>
      <c r="D15" s="86"/>
      <c r="E15" s="86"/>
      <c r="F15" s="86"/>
      <c r="G15" s="86"/>
      <c r="H15" s="87"/>
    </row>
    <row r="16" spans="2:8" s="2" customFormat="1" ht="13.5" thickBot="1" x14ac:dyDescent="0.3">
      <c r="B16" s="3"/>
      <c r="C16" s="3"/>
      <c r="D16" s="3"/>
      <c r="E16" s="74"/>
      <c r="F16" s="3"/>
      <c r="G16" s="3"/>
      <c r="H16" s="3"/>
    </row>
    <row r="17" spans="1:10" ht="26.25" thickBot="1" x14ac:dyDescent="0.3">
      <c r="A17" s="38"/>
      <c r="B17" s="23" t="s">
        <v>7</v>
      </c>
      <c r="C17" s="24" t="s">
        <v>8</v>
      </c>
      <c r="D17" s="24" t="s">
        <v>9</v>
      </c>
      <c r="E17" s="75" t="s">
        <v>10</v>
      </c>
      <c r="F17" s="25" t="s">
        <v>11</v>
      </c>
      <c r="G17" s="25" t="s">
        <v>12</v>
      </c>
      <c r="H17" s="26" t="s">
        <v>13</v>
      </c>
    </row>
    <row r="18" spans="1:10" ht="51" customHeight="1" x14ac:dyDescent="0.25">
      <c r="A18" s="38"/>
      <c r="B18" s="46"/>
      <c r="C18" s="72" t="str">
        <f>C8</f>
        <v>Rehabilitación del Centro de Salud Mamatla, CLUES JCSSA004715 en el municipio de San Martin de bolaños, Jalisco y rehabilitación del Centro de Salud Bolaños, CLUES JCSSA001075 en el municipio de Bolaños, Jalisco.</v>
      </c>
      <c r="D18" s="46"/>
      <c r="E18" s="76"/>
      <c r="F18" s="47"/>
      <c r="G18" s="47"/>
      <c r="H18" s="46"/>
    </row>
    <row r="19" spans="1:10" ht="25.5" x14ac:dyDescent="0.25">
      <c r="A19" s="38"/>
      <c r="B19" s="70" t="s">
        <v>22</v>
      </c>
      <c r="C19" s="72" t="s">
        <v>434</v>
      </c>
      <c r="D19" s="46"/>
      <c r="E19" s="76"/>
      <c r="F19" s="47"/>
      <c r="G19" s="47"/>
      <c r="H19" s="69">
        <f>H20+H32+H34+H37+H53+H94+H108+H110</f>
        <v>0</v>
      </c>
    </row>
    <row r="20" spans="1:10" ht="16.5" customHeight="1" x14ac:dyDescent="0.25">
      <c r="B20" s="67" t="s">
        <v>23</v>
      </c>
      <c r="C20" s="51" t="s">
        <v>26</v>
      </c>
      <c r="D20" s="68"/>
      <c r="E20" s="77"/>
      <c r="F20" s="53"/>
      <c r="G20" s="52"/>
      <c r="H20" s="53">
        <f>+H21+H24</f>
        <v>0</v>
      </c>
    </row>
    <row r="21" spans="1:10" s="20" customFormat="1" x14ac:dyDescent="0.25">
      <c r="B21" s="50" t="s">
        <v>79</v>
      </c>
      <c r="C21" s="50" t="s">
        <v>67</v>
      </c>
      <c r="D21" s="55"/>
      <c r="E21" s="78"/>
      <c r="F21" s="56"/>
      <c r="G21" s="56"/>
      <c r="H21" s="49">
        <f>SUM(H22:H23)</f>
        <v>0</v>
      </c>
      <c r="I21" s="21"/>
    </row>
    <row r="22" spans="1:10" s="2" customFormat="1" ht="25.5" x14ac:dyDescent="0.25">
      <c r="B22" s="36" t="s">
        <v>106</v>
      </c>
      <c r="C22" s="32" t="s">
        <v>45</v>
      </c>
      <c r="D22" s="30" t="s">
        <v>27</v>
      </c>
      <c r="E22" s="79">
        <v>26</v>
      </c>
      <c r="F22" s="31"/>
      <c r="G22" s="31"/>
      <c r="H22" s="31">
        <f>+E22*F22</f>
        <v>0</v>
      </c>
      <c r="I22" s="21"/>
      <c r="J22" s="8"/>
    </row>
    <row r="23" spans="1:10" s="2" customFormat="1" ht="38.25" x14ac:dyDescent="0.25">
      <c r="A23" s="37"/>
      <c r="B23" s="36" t="s">
        <v>107</v>
      </c>
      <c r="C23" s="32" t="s">
        <v>36</v>
      </c>
      <c r="D23" s="30" t="s">
        <v>27</v>
      </c>
      <c r="E23" s="79">
        <v>3.5</v>
      </c>
      <c r="F23" s="31"/>
      <c r="G23" s="31"/>
      <c r="H23" s="31">
        <f t="shared" ref="H23:H86" si="0">+E23*F23</f>
        <v>0</v>
      </c>
      <c r="I23" s="21"/>
      <c r="J23" s="8"/>
    </row>
    <row r="24" spans="1:10" s="2" customFormat="1" x14ac:dyDescent="0.25">
      <c r="A24" s="37"/>
      <c r="B24" s="50" t="s">
        <v>80</v>
      </c>
      <c r="C24" s="50" t="s">
        <v>68</v>
      </c>
      <c r="D24" s="55"/>
      <c r="E24" s="78"/>
      <c r="F24" s="56"/>
      <c r="G24" s="56"/>
      <c r="H24" s="49">
        <f>SUM(H25:H31)</f>
        <v>0</v>
      </c>
      <c r="I24" s="21"/>
      <c r="J24" s="8"/>
    </row>
    <row r="25" spans="1:10" s="2" customFormat="1" ht="25.5" x14ac:dyDescent="0.25">
      <c r="A25" s="37"/>
      <c r="B25" s="36" t="s">
        <v>108</v>
      </c>
      <c r="C25" s="32" t="s">
        <v>251</v>
      </c>
      <c r="D25" s="30" t="s">
        <v>28</v>
      </c>
      <c r="E25" s="79">
        <v>80</v>
      </c>
      <c r="F25" s="31"/>
      <c r="G25" s="31"/>
      <c r="H25" s="31">
        <f t="shared" si="0"/>
        <v>0</v>
      </c>
      <c r="I25" s="21"/>
      <c r="J25" s="8"/>
    </row>
    <row r="26" spans="1:10" s="2" customFormat="1" ht="51" x14ac:dyDescent="0.25">
      <c r="A26" s="37"/>
      <c r="B26" s="36" t="s">
        <v>109</v>
      </c>
      <c r="C26" s="32" t="s">
        <v>37</v>
      </c>
      <c r="D26" s="30" t="s">
        <v>29</v>
      </c>
      <c r="E26" s="79">
        <v>8</v>
      </c>
      <c r="F26" s="31"/>
      <c r="G26" s="31"/>
      <c r="H26" s="31">
        <f t="shared" si="0"/>
        <v>0</v>
      </c>
      <c r="I26" s="21"/>
      <c r="J26" s="8"/>
    </row>
    <row r="27" spans="1:10" s="2" customFormat="1" ht="102" x14ac:dyDescent="0.25">
      <c r="A27" s="37"/>
      <c r="B27" s="36" t="s">
        <v>110</v>
      </c>
      <c r="C27" s="32" t="s">
        <v>292</v>
      </c>
      <c r="D27" s="30" t="s">
        <v>29</v>
      </c>
      <c r="E27" s="79">
        <v>8</v>
      </c>
      <c r="F27" s="31"/>
      <c r="G27" s="31"/>
      <c r="H27" s="31">
        <f t="shared" si="0"/>
        <v>0</v>
      </c>
      <c r="I27" s="21"/>
      <c r="J27" s="8"/>
    </row>
    <row r="28" spans="1:10" s="2" customFormat="1" ht="89.25" x14ac:dyDescent="0.25">
      <c r="A28" s="37"/>
      <c r="B28" s="36" t="s">
        <v>111</v>
      </c>
      <c r="C28" s="32" t="s">
        <v>293</v>
      </c>
      <c r="D28" s="30" t="s">
        <v>27</v>
      </c>
      <c r="E28" s="79">
        <v>19.5</v>
      </c>
      <c r="F28" s="31"/>
      <c r="G28" s="31"/>
      <c r="H28" s="31">
        <f t="shared" si="0"/>
        <v>0</v>
      </c>
      <c r="I28" s="21"/>
      <c r="J28" s="8"/>
    </row>
    <row r="29" spans="1:10" s="2" customFormat="1" ht="61.5" customHeight="1" x14ac:dyDescent="0.25">
      <c r="A29" s="37"/>
      <c r="B29" s="36" t="s">
        <v>112</v>
      </c>
      <c r="C29" s="32" t="s">
        <v>294</v>
      </c>
      <c r="D29" s="30" t="s">
        <v>30</v>
      </c>
      <c r="E29" s="79">
        <v>850</v>
      </c>
      <c r="F29" s="31"/>
      <c r="G29" s="31"/>
      <c r="H29" s="31">
        <f t="shared" si="0"/>
        <v>0</v>
      </c>
      <c r="I29" s="21"/>
      <c r="J29" s="8"/>
    </row>
    <row r="30" spans="1:10" s="2" customFormat="1" ht="140.25" x14ac:dyDescent="0.25">
      <c r="A30" s="37"/>
      <c r="B30" s="36" t="s">
        <v>113</v>
      </c>
      <c r="C30" s="32" t="s">
        <v>295</v>
      </c>
      <c r="D30" s="30" t="s">
        <v>27</v>
      </c>
      <c r="E30" s="79">
        <v>12.6</v>
      </c>
      <c r="F30" s="31"/>
      <c r="G30" s="31"/>
      <c r="H30" s="31">
        <f t="shared" si="0"/>
        <v>0</v>
      </c>
      <c r="I30" s="21"/>
      <c r="J30" s="8"/>
    </row>
    <row r="31" spans="1:10" s="2" customFormat="1" ht="44.25" customHeight="1" x14ac:dyDescent="0.25">
      <c r="A31" s="37"/>
      <c r="B31" s="36" t="s">
        <v>114</v>
      </c>
      <c r="C31" s="32" t="s">
        <v>296</v>
      </c>
      <c r="D31" s="30" t="s">
        <v>27</v>
      </c>
      <c r="E31" s="79">
        <v>14.8</v>
      </c>
      <c r="F31" s="31"/>
      <c r="G31" s="31"/>
      <c r="H31" s="31">
        <f t="shared" si="0"/>
        <v>0</v>
      </c>
      <c r="I31" s="21"/>
      <c r="J31" s="8"/>
    </row>
    <row r="32" spans="1:10" s="2" customFormat="1" ht="16.5" customHeight="1" x14ac:dyDescent="0.25">
      <c r="A32" s="37"/>
      <c r="B32" s="67" t="s">
        <v>24</v>
      </c>
      <c r="C32" s="51" t="s">
        <v>31</v>
      </c>
      <c r="D32" s="68"/>
      <c r="E32" s="77"/>
      <c r="F32" s="53"/>
      <c r="G32" s="52"/>
      <c r="H32" s="53">
        <f>+H33</f>
        <v>0</v>
      </c>
      <c r="I32" s="21"/>
      <c r="J32" s="8"/>
    </row>
    <row r="33" spans="1:10" s="2" customFormat="1" ht="51" x14ac:dyDescent="0.25">
      <c r="A33" s="37"/>
      <c r="B33" s="36" t="s">
        <v>115</v>
      </c>
      <c r="C33" s="32" t="s">
        <v>297</v>
      </c>
      <c r="D33" s="30" t="s">
        <v>27</v>
      </c>
      <c r="E33" s="79">
        <v>744.25</v>
      </c>
      <c r="F33" s="31"/>
      <c r="G33" s="31"/>
      <c r="H33" s="31">
        <f t="shared" si="0"/>
        <v>0</v>
      </c>
      <c r="I33" s="21"/>
      <c r="J33" s="8"/>
    </row>
    <row r="34" spans="1:10" s="2" customFormat="1" x14ac:dyDescent="0.25">
      <c r="A34" s="37"/>
      <c r="B34" s="67" t="s">
        <v>81</v>
      </c>
      <c r="C34" s="51" t="s">
        <v>32</v>
      </c>
      <c r="D34" s="68"/>
      <c r="E34" s="77"/>
      <c r="F34" s="53"/>
      <c r="G34" s="52"/>
      <c r="H34" s="53">
        <f>SUM(H35:H36)</f>
        <v>0</v>
      </c>
      <c r="I34" s="21"/>
      <c r="J34" s="8"/>
    </row>
    <row r="35" spans="1:10" s="2" customFormat="1" ht="63.75" x14ac:dyDescent="0.25">
      <c r="A35" s="37"/>
      <c r="B35" s="39" t="s">
        <v>116</v>
      </c>
      <c r="C35" s="40" t="s">
        <v>298</v>
      </c>
      <c r="D35" s="30" t="s">
        <v>27</v>
      </c>
      <c r="E35" s="79">
        <v>22</v>
      </c>
      <c r="F35" s="31"/>
      <c r="G35" s="31"/>
      <c r="H35" s="31">
        <f t="shared" si="0"/>
        <v>0</v>
      </c>
      <c r="I35" s="21"/>
      <c r="J35" s="8"/>
    </row>
    <row r="36" spans="1:10" s="2" customFormat="1" ht="76.5" x14ac:dyDescent="0.25">
      <c r="A36" s="37"/>
      <c r="B36" s="36" t="s">
        <v>117</v>
      </c>
      <c r="C36" s="32" t="s">
        <v>299</v>
      </c>
      <c r="D36" s="30" t="s">
        <v>28</v>
      </c>
      <c r="E36" s="79">
        <v>120</v>
      </c>
      <c r="F36" s="31"/>
      <c r="G36" s="31"/>
      <c r="H36" s="31">
        <f t="shared" si="0"/>
        <v>0</v>
      </c>
      <c r="I36" s="21"/>
      <c r="J36" s="8"/>
    </row>
    <row r="37" spans="1:10" s="2" customFormat="1" x14ac:dyDescent="0.25">
      <c r="A37" s="37"/>
      <c r="B37" s="67" t="s">
        <v>82</v>
      </c>
      <c r="C37" s="51" t="s">
        <v>252</v>
      </c>
      <c r="D37" s="68"/>
      <c r="E37" s="77"/>
      <c r="F37" s="53"/>
      <c r="G37" s="52"/>
      <c r="H37" s="53">
        <f>+H38+H44</f>
        <v>0</v>
      </c>
      <c r="I37" s="21"/>
      <c r="J37" s="8"/>
    </row>
    <row r="38" spans="1:10" s="2" customFormat="1" x14ac:dyDescent="0.25">
      <c r="A38" s="37"/>
      <c r="B38" s="50" t="s">
        <v>363</v>
      </c>
      <c r="C38" s="50" t="s">
        <v>70</v>
      </c>
      <c r="D38" s="55"/>
      <c r="E38" s="78"/>
      <c r="F38" s="56"/>
      <c r="G38" s="56"/>
      <c r="H38" s="49">
        <f>SUM(H39:H43)</f>
        <v>0</v>
      </c>
      <c r="I38" s="21"/>
      <c r="J38" s="8"/>
    </row>
    <row r="39" spans="1:10" s="2" customFormat="1" ht="38.25" x14ac:dyDescent="0.25">
      <c r="A39" s="37"/>
      <c r="B39" s="36" t="s">
        <v>118</v>
      </c>
      <c r="C39" s="32" t="s">
        <v>300</v>
      </c>
      <c r="D39" s="30" t="s">
        <v>27</v>
      </c>
      <c r="E39" s="79">
        <v>1.4</v>
      </c>
      <c r="F39" s="31"/>
      <c r="G39" s="31"/>
      <c r="H39" s="31">
        <f t="shared" si="0"/>
        <v>0</v>
      </c>
      <c r="I39" s="21"/>
      <c r="J39" s="8"/>
    </row>
    <row r="40" spans="1:10" s="2" customFormat="1" ht="35.25" customHeight="1" x14ac:dyDescent="0.25">
      <c r="A40" s="37"/>
      <c r="B40" s="20" t="s">
        <v>119</v>
      </c>
      <c r="C40" s="32" t="s">
        <v>301</v>
      </c>
      <c r="D40" s="30" t="s">
        <v>28</v>
      </c>
      <c r="E40" s="79">
        <v>35</v>
      </c>
      <c r="F40" s="31"/>
      <c r="G40" s="57"/>
      <c r="H40" s="57">
        <f t="shared" si="0"/>
        <v>0</v>
      </c>
      <c r="I40" s="21"/>
      <c r="J40" s="8"/>
    </row>
    <row r="41" spans="1:10" s="2" customFormat="1" ht="38.25" x14ac:dyDescent="0.25">
      <c r="A41" s="37"/>
      <c r="B41" s="36" t="s">
        <v>120</v>
      </c>
      <c r="C41" s="32" t="s">
        <v>253</v>
      </c>
      <c r="D41" s="30" t="s">
        <v>33</v>
      </c>
      <c r="E41" s="79">
        <v>20.49</v>
      </c>
      <c r="F41" s="31"/>
      <c r="G41" s="31"/>
      <c r="H41" s="31">
        <f t="shared" si="0"/>
        <v>0</v>
      </c>
      <c r="I41" s="21"/>
      <c r="J41" s="8"/>
    </row>
    <row r="42" spans="1:10" s="2" customFormat="1" ht="45.75" customHeight="1" x14ac:dyDescent="0.25">
      <c r="A42" s="37"/>
      <c r="B42" s="36" t="s">
        <v>121</v>
      </c>
      <c r="C42" s="32" t="s">
        <v>44</v>
      </c>
      <c r="D42" s="30" t="s">
        <v>33</v>
      </c>
      <c r="E42" s="79">
        <v>28</v>
      </c>
      <c r="F42" s="31"/>
      <c r="G42" s="31"/>
      <c r="H42" s="31">
        <f t="shared" si="0"/>
        <v>0</v>
      </c>
      <c r="I42" s="21"/>
      <c r="J42" s="8"/>
    </row>
    <row r="43" spans="1:10" s="2" customFormat="1" ht="45.75" customHeight="1" x14ac:dyDescent="0.25">
      <c r="A43" s="37"/>
      <c r="B43" s="36" t="s">
        <v>122</v>
      </c>
      <c r="C43" s="32" t="s">
        <v>302</v>
      </c>
      <c r="D43" s="30" t="s">
        <v>254</v>
      </c>
      <c r="E43" s="79">
        <v>28</v>
      </c>
      <c r="F43" s="31"/>
      <c r="G43" s="31"/>
      <c r="H43" s="31">
        <f t="shared" si="0"/>
        <v>0</v>
      </c>
      <c r="I43" s="21"/>
      <c r="J43" s="8"/>
    </row>
    <row r="44" spans="1:10" s="2" customFormat="1" x14ac:dyDescent="0.25">
      <c r="A44" s="37"/>
      <c r="B44" s="50" t="s">
        <v>364</v>
      </c>
      <c r="C44" s="50" t="s">
        <v>69</v>
      </c>
      <c r="D44" s="55"/>
      <c r="E44" s="78"/>
      <c r="F44" s="56"/>
      <c r="G44" s="56"/>
      <c r="H44" s="49">
        <f>SUM(H45:H52)</f>
        <v>0</v>
      </c>
      <c r="I44" s="21"/>
      <c r="J44" s="8"/>
    </row>
    <row r="45" spans="1:10" s="2" customFormat="1" ht="38.25" x14ac:dyDescent="0.25">
      <c r="A45" s="37"/>
      <c r="B45" s="20" t="s">
        <v>123</v>
      </c>
      <c r="C45" s="32" t="s">
        <v>77</v>
      </c>
      <c r="D45" s="30" t="s">
        <v>33</v>
      </c>
      <c r="E45" s="79">
        <v>28</v>
      </c>
      <c r="F45" s="31"/>
      <c r="G45" s="57"/>
      <c r="H45" s="57">
        <f t="shared" si="0"/>
        <v>0</v>
      </c>
      <c r="I45" s="21"/>
      <c r="J45" s="8"/>
    </row>
    <row r="46" spans="1:10" s="2" customFormat="1" ht="63.75" x14ac:dyDescent="0.25">
      <c r="A46" s="37"/>
      <c r="B46" s="36" t="s">
        <v>124</v>
      </c>
      <c r="C46" s="32" t="s">
        <v>303</v>
      </c>
      <c r="D46" s="30" t="s">
        <v>29</v>
      </c>
      <c r="E46" s="79">
        <v>6</v>
      </c>
      <c r="F46" s="31"/>
      <c r="G46" s="33"/>
      <c r="H46" s="31">
        <f t="shared" si="0"/>
        <v>0</v>
      </c>
      <c r="I46" s="21"/>
      <c r="J46" s="8"/>
    </row>
    <row r="47" spans="1:10" s="2" customFormat="1" ht="51" x14ac:dyDescent="0.25">
      <c r="A47" s="37"/>
      <c r="B47" s="36" t="s">
        <v>125</v>
      </c>
      <c r="C47" s="32" t="s">
        <v>255</v>
      </c>
      <c r="D47" s="30" t="s">
        <v>28</v>
      </c>
      <c r="E47" s="79">
        <v>1.5</v>
      </c>
      <c r="F47" s="31"/>
      <c r="G47" s="33"/>
      <c r="H47" s="31">
        <f t="shared" si="0"/>
        <v>0</v>
      </c>
      <c r="I47" s="21"/>
      <c r="J47" s="8"/>
    </row>
    <row r="48" spans="1:10" s="2" customFormat="1" ht="51" x14ac:dyDescent="0.25">
      <c r="A48" s="37"/>
      <c r="B48" s="36" t="s">
        <v>126</v>
      </c>
      <c r="C48" s="32" t="s">
        <v>304</v>
      </c>
      <c r="D48" s="30" t="s">
        <v>28</v>
      </c>
      <c r="E48" s="79">
        <v>78</v>
      </c>
      <c r="F48" s="31"/>
      <c r="G48" s="31"/>
      <c r="H48" s="31">
        <f t="shared" si="0"/>
        <v>0</v>
      </c>
      <c r="I48" s="21"/>
      <c r="J48" s="8"/>
    </row>
    <row r="49" spans="1:10" s="2" customFormat="1" ht="38.25" x14ac:dyDescent="0.25">
      <c r="A49" s="37"/>
      <c r="B49" s="36" t="s">
        <v>46</v>
      </c>
      <c r="C49" s="32" t="s">
        <v>256</v>
      </c>
      <c r="D49" s="30" t="s">
        <v>33</v>
      </c>
      <c r="E49" s="79">
        <v>23</v>
      </c>
      <c r="F49" s="31"/>
      <c r="G49" s="31"/>
      <c r="H49" s="31">
        <f t="shared" si="0"/>
        <v>0</v>
      </c>
      <c r="I49" s="21"/>
      <c r="J49" s="8"/>
    </row>
    <row r="50" spans="1:10" s="2" customFormat="1" ht="25.5" x14ac:dyDescent="0.25">
      <c r="A50" s="37"/>
      <c r="B50" s="20" t="s">
        <v>127</v>
      </c>
      <c r="C50" s="32" t="s">
        <v>257</v>
      </c>
      <c r="D50" s="30" t="s">
        <v>29</v>
      </c>
      <c r="E50" s="79">
        <v>4</v>
      </c>
      <c r="F50" s="31"/>
      <c r="G50" s="57"/>
      <c r="H50" s="57">
        <f t="shared" si="0"/>
        <v>0</v>
      </c>
      <c r="I50" s="21"/>
      <c r="J50" s="8"/>
    </row>
    <row r="51" spans="1:10" s="2" customFormat="1" ht="25.5" x14ac:dyDescent="0.25">
      <c r="A51" s="37"/>
      <c r="B51" s="36" t="s">
        <v>128</v>
      </c>
      <c r="C51" s="32" t="s">
        <v>258</v>
      </c>
      <c r="D51" s="30" t="s">
        <v>29</v>
      </c>
      <c r="E51" s="79">
        <v>4</v>
      </c>
      <c r="F51" s="31"/>
      <c r="G51" s="31"/>
      <c r="H51" s="31">
        <f t="shared" si="0"/>
        <v>0</v>
      </c>
      <c r="I51" s="21"/>
      <c r="J51" s="8"/>
    </row>
    <row r="52" spans="1:10" s="2" customFormat="1" ht="63.75" x14ac:dyDescent="0.25">
      <c r="A52" s="37"/>
      <c r="B52" s="36" t="s">
        <v>129</v>
      </c>
      <c r="C52" s="32" t="s">
        <v>259</v>
      </c>
      <c r="D52" s="30" t="s">
        <v>29</v>
      </c>
      <c r="E52" s="79">
        <v>5</v>
      </c>
      <c r="F52" s="31"/>
      <c r="G52" s="31"/>
      <c r="H52" s="31">
        <f t="shared" si="0"/>
        <v>0</v>
      </c>
      <c r="I52" s="21"/>
      <c r="J52" s="8"/>
    </row>
    <row r="53" spans="1:10" s="2" customFormat="1" x14ac:dyDescent="0.25">
      <c r="A53" s="37"/>
      <c r="B53" s="67" t="s">
        <v>83</v>
      </c>
      <c r="C53" s="51" t="s">
        <v>34</v>
      </c>
      <c r="D53" s="68"/>
      <c r="E53" s="77"/>
      <c r="F53" s="53"/>
      <c r="G53" s="52"/>
      <c r="H53" s="53">
        <f>+H54+H58+H62+H72+H75+H77</f>
        <v>0</v>
      </c>
      <c r="I53" s="21"/>
      <c r="J53" s="8"/>
    </row>
    <row r="54" spans="1:10" s="2" customFormat="1" x14ac:dyDescent="0.25">
      <c r="A54" s="37"/>
      <c r="B54" s="50" t="s">
        <v>84</v>
      </c>
      <c r="C54" s="50" t="s">
        <v>70</v>
      </c>
      <c r="D54" s="55"/>
      <c r="E54" s="78"/>
      <c r="F54" s="56"/>
      <c r="G54" s="56"/>
      <c r="H54" s="49">
        <f>SUM(H55:H57)</f>
        <v>0</v>
      </c>
      <c r="I54" s="21"/>
      <c r="J54" s="8"/>
    </row>
    <row r="55" spans="1:10" s="2" customFormat="1" ht="38.25" x14ac:dyDescent="0.25">
      <c r="A55" s="37"/>
      <c r="B55" s="36" t="s">
        <v>130</v>
      </c>
      <c r="C55" s="32" t="s">
        <v>300</v>
      </c>
      <c r="D55" s="30" t="s">
        <v>27</v>
      </c>
      <c r="E55" s="79">
        <v>12</v>
      </c>
      <c r="F55" s="31"/>
      <c r="G55" s="31"/>
      <c r="H55" s="31">
        <f t="shared" si="0"/>
        <v>0</v>
      </c>
      <c r="I55" s="21"/>
      <c r="J55" s="8"/>
    </row>
    <row r="56" spans="1:10" s="2" customFormat="1" ht="38.25" x14ac:dyDescent="0.25">
      <c r="A56" s="37"/>
      <c r="B56" s="36" t="s">
        <v>131</v>
      </c>
      <c r="C56" s="32" t="s">
        <v>44</v>
      </c>
      <c r="D56" s="30" t="s">
        <v>33</v>
      </c>
      <c r="E56" s="79">
        <v>1.6</v>
      </c>
      <c r="F56" s="31"/>
      <c r="G56" s="31"/>
      <c r="H56" s="31">
        <f t="shared" si="0"/>
        <v>0</v>
      </c>
      <c r="I56" s="21"/>
      <c r="J56" s="8"/>
    </row>
    <row r="57" spans="1:10" s="2" customFormat="1" ht="38.25" x14ac:dyDescent="0.25">
      <c r="A57" s="37"/>
      <c r="B57" s="36" t="s">
        <v>132</v>
      </c>
      <c r="C57" s="32" t="s">
        <v>302</v>
      </c>
      <c r="D57" s="30" t="s">
        <v>254</v>
      </c>
      <c r="E57" s="79">
        <v>1.8</v>
      </c>
      <c r="F57" s="31"/>
      <c r="G57" s="31"/>
      <c r="H57" s="31">
        <f t="shared" si="0"/>
        <v>0</v>
      </c>
      <c r="I57" s="21"/>
      <c r="J57" s="8"/>
    </row>
    <row r="58" spans="1:10" s="2" customFormat="1" ht="15.75" customHeight="1" x14ac:dyDescent="0.25">
      <c r="A58" s="37"/>
      <c r="B58" s="50" t="s">
        <v>365</v>
      </c>
      <c r="C58" s="50" t="s">
        <v>67</v>
      </c>
      <c r="D58" s="55"/>
      <c r="E58" s="78"/>
      <c r="F58" s="56"/>
      <c r="G58" s="56"/>
      <c r="H58" s="49">
        <f>SUM(H59:H61)</f>
        <v>0</v>
      </c>
      <c r="I58" s="21"/>
      <c r="J58" s="8"/>
    </row>
    <row r="59" spans="1:10" s="2" customFormat="1" ht="38.25" x14ac:dyDescent="0.25">
      <c r="A59" s="37"/>
      <c r="B59" s="36" t="s">
        <v>133</v>
      </c>
      <c r="C59" s="32" t="s">
        <v>305</v>
      </c>
      <c r="D59" s="30" t="s">
        <v>29</v>
      </c>
      <c r="E59" s="79">
        <v>12</v>
      </c>
      <c r="F59" s="31"/>
      <c r="G59" s="31"/>
      <c r="H59" s="31">
        <f t="shared" si="0"/>
        <v>0</v>
      </c>
      <c r="I59" s="21"/>
      <c r="J59" s="8"/>
    </row>
    <row r="60" spans="1:10" s="2" customFormat="1" ht="38.25" x14ac:dyDescent="0.25">
      <c r="A60" s="37"/>
      <c r="B60" s="36" t="s">
        <v>134</v>
      </c>
      <c r="C60" s="32" t="s">
        <v>76</v>
      </c>
      <c r="D60" s="30" t="s">
        <v>29</v>
      </c>
      <c r="E60" s="79">
        <v>18</v>
      </c>
      <c r="F60" s="31"/>
      <c r="G60" s="31"/>
      <c r="H60" s="31">
        <f t="shared" si="0"/>
        <v>0</v>
      </c>
      <c r="I60" s="21"/>
      <c r="J60" s="8"/>
    </row>
    <row r="61" spans="1:10" s="2" customFormat="1" ht="51" x14ac:dyDescent="0.25">
      <c r="A61" s="37"/>
      <c r="B61" s="20" t="s">
        <v>135</v>
      </c>
      <c r="C61" s="32" t="s">
        <v>306</v>
      </c>
      <c r="D61" s="30" t="s">
        <v>260</v>
      </c>
      <c r="E61" s="79">
        <v>2</v>
      </c>
      <c r="F61" s="31"/>
      <c r="G61" s="57"/>
      <c r="H61" s="57">
        <f t="shared" si="0"/>
        <v>0</v>
      </c>
      <c r="I61" s="21"/>
      <c r="J61" s="8"/>
    </row>
    <row r="62" spans="1:10" s="2" customFormat="1" x14ac:dyDescent="0.25">
      <c r="A62" s="37"/>
      <c r="B62" s="50" t="s">
        <v>366</v>
      </c>
      <c r="C62" s="50" t="s">
        <v>261</v>
      </c>
      <c r="D62" s="55"/>
      <c r="E62" s="78"/>
      <c r="F62" s="56"/>
      <c r="G62" s="56"/>
      <c r="H62" s="49">
        <f>SUM(H63:H71)</f>
        <v>0</v>
      </c>
      <c r="I62" s="21"/>
      <c r="J62" s="8"/>
    </row>
    <row r="63" spans="1:10" s="2" customFormat="1" ht="89.25" x14ac:dyDescent="0.25">
      <c r="A63" s="37"/>
      <c r="B63" s="36" t="s">
        <v>136</v>
      </c>
      <c r="C63" s="32" t="s">
        <v>307</v>
      </c>
      <c r="D63" s="30" t="s">
        <v>260</v>
      </c>
      <c r="E63" s="79">
        <v>1</v>
      </c>
      <c r="F63" s="31"/>
      <c r="G63" s="31"/>
      <c r="H63" s="31">
        <f t="shared" si="0"/>
        <v>0</v>
      </c>
      <c r="I63" s="21"/>
      <c r="J63" s="8"/>
    </row>
    <row r="64" spans="1:10" s="2" customFormat="1" ht="114.75" x14ac:dyDescent="0.25">
      <c r="A64" s="37"/>
      <c r="B64" s="20" t="s">
        <v>47</v>
      </c>
      <c r="C64" s="32" t="s">
        <v>308</v>
      </c>
      <c r="D64" s="30" t="s">
        <v>260</v>
      </c>
      <c r="E64" s="79">
        <v>6</v>
      </c>
      <c r="F64" s="31"/>
      <c r="G64" s="57"/>
      <c r="H64" s="57">
        <f t="shared" si="0"/>
        <v>0</v>
      </c>
      <c r="I64" s="21"/>
      <c r="J64" s="8"/>
    </row>
    <row r="65" spans="1:10" s="2" customFormat="1" ht="38.25" x14ac:dyDescent="0.25">
      <c r="A65" s="37"/>
      <c r="B65" s="36" t="s">
        <v>137</v>
      </c>
      <c r="C65" s="32" t="s">
        <v>262</v>
      </c>
      <c r="D65" s="30" t="s">
        <v>28</v>
      </c>
      <c r="E65" s="79">
        <v>25</v>
      </c>
      <c r="F65" s="31"/>
      <c r="G65" s="31"/>
      <c r="H65" s="31">
        <f t="shared" si="0"/>
        <v>0</v>
      </c>
      <c r="I65" s="21"/>
      <c r="J65" s="8"/>
    </row>
    <row r="66" spans="1:10" s="2" customFormat="1" ht="25.5" x14ac:dyDescent="0.25">
      <c r="A66" s="37"/>
      <c r="B66" s="36" t="s">
        <v>138</v>
      </c>
      <c r="C66" s="32" t="s">
        <v>263</v>
      </c>
      <c r="D66" s="30" t="s">
        <v>28</v>
      </c>
      <c r="E66" s="79">
        <v>82</v>
      </c>
      <c r="F66" s="31"/>
      <c r="G66" s="31"/>
      <c r="H66" s="31">
        <f t="shared" si="0"/>
        <v>0</v>
      </c>
      <c r="I66" s="21"/>
      <c r="J66" s="8"/>
    </row>
    <row r="67" spans="1:10" s="2" customFormat="1" ht="25.5" x14ac:dyDescent="0.25">
      <c r="A67" s="37"/>
      <c r="B67" s="20" t="s">
        <v>48</v>
      </c>
      <c r="C67" s="32" t="s">
        <v>264</v>
      </c>
      <c r="D67" s="30" t="s">
        <v>28</v>
      </c>
      <c r="E67" s="79">
        <v>82</v>
      </c>
      <c r="F67" s="31"/>
      <c r="G67" s="57"/>
      <c r="H67" s="57">
        <f t="shared" si="0"/>
        <v>0</v>
      </c>
      <c r="I67" s="21"/>
      <c r="J67" s="8"/>
    </row>
    <row r="68" spans="1:10" s="2" customFormat="1" ht="25.5" x14ac:dyDescent="0.25">
      <c r="A68" s="37"/>
      <c r="B68" s="36" t="s">
        <v>49</v>
      </c>
      <c r="C68" s="32" t="s">
        <v>265</v>
      </c>
      <c r="D68" s="30" t="s">
        <v>28</v>
      </c>
      <c r="E68" s="79">
        <v>82</v>
      </c>
      <c r="F68" s="31"/>
      <c r="G68" s="31"/>
      <c r="H68" s="31">
        <f t="shared" si="0"/>
        <v>0</v>
      </c>
      <c r="I68" s="21"/>
      <c r="J68" s="8"/>
    </row>
    <row r="69" spans="1:10" s="2" customFormat="1" ht="51" x14ac:dyDescent="0.25">
      <c r="A69" s="37"/>
      <c r="B69" s="20" t="s">
        <v>139</v>
      </c>
      <c r="C69" s="32" t="s">
        <v>266</v>
      </c>
      <c r="D69" s="30" t="s">
        <v>29</v>
      </c>
      <c r="E69" s="79">
        <v>6</v>
      </c>
      <c r="F69" s="31"/>
      <c r="G69" s="57"/>
      <c r="H69" s="57">
        <f t="shared" si="0"/>
        <v>0</v>
      </c>
      <c r="I69" s="21"/>
      <c r="J69" s="8"/>
    </row>
    <row r="70" spans="1:10" s="2" customFormat="1" ht="51" x14ac:dyDescent="0.25">
      <c r="A70" s="37"/>
      <c r="B70" s="36" t="s">
        <v>140</v>
      </c>
      <c r="C70" s="32" t="s">
        <v>267</v>
      </c>
      <c r="D70" s="30" t="s">
        <v>29</v>
      </c>
      <c r="E70" s="79">
        <v>4</v>
      </c>
      <c r="F70" s="31"/>
      <c r="G70" s="31"/>
      <c r="H70" s="31">
        <f t="shared" si="0"/>
        <v>0</v>
      </c>
      <c r="I70" s="21"/>
      <c r="J70" s="8"/>
    </row>
    <row r="71" spans="1:10" s="2" customFormat="1" ht="51" x14ac:dyDescent="0.25">
      <c r="A71" s="37"/>
      <c r="B71" s="36" t="s">
        <v>141</v>
      </c>
      <c r="C71" s="32" t="s">
        <v>268</v>
      </c>
      <c r="D71" s="30" t="s">
        <v>29</v>
      </c>
      <c r="E71" s="79">
        <v>18</v>
      </c>
      <c r="F71" s="31"/>
      <c r="G71" s="31"/>
      <c r="H71" s="31">
        <f t="shared" si="0"/>
        <v>0</v>
      </c>
      <c r="I71" s="21"/>
      <c r="J71" s="8"/>
    </row>
    <row r="72" spans="1:10" s="2" customFormat="1" x14ac:dyDescent="0.25">
      <c r="A72" s="37"/>
      <c r="B72" s="50" t="s">
        <v>367</v>
      </c>
      <c r="C72" s="50" t="s">
        <v>71</v>
      </c>
      <c r="D72" s="55"/>
      <c r="E72" s="78"/>
      <c r="F72" s="56"/>
      <c r="G72" s="56"/>
      <c r="H72" s="49">
        <f>SUM(H73:H74)</f>
        <v>0</v>
      </c>
      <c r="I72" s="21"/>
      <c r="J72" s="8"/>
    </row>
    <row r="73" spans="1:10" s="2" customFormat="1" ht="63.75" x14ac:dyDescent="0.25">
      <c r="A73" s="37"/>
      <c r="B73" s="36" t="s">
        <v>142</v>
      </c>
      <c r="C73" s="32" t="s">
        <v>298</v>
      </c>
      <c r="D73" s="30" t="s">
        <v>27</v>
      </c>
      <c r="E73" s="79">
        <v>16</v>
      </c>
      <c r="F73" s="31"/>
      <c r="G73" s="31"/>
      <c r="H73" s="31">
        <f t="shared" si="0"/>
        <v>0</v>
      </c>
      <c r="I73" s="21"/>
      <c r="J73" s="8"/>
    </row>
    <row r="74" spans="1:10" s="2" customFormat="1" ht="63.75" x14ac:dyDescent="0.25">
      <c r="A74" s="37"/>
      <c r="B74" s="36" t="s">
        <v>143</v>
      </c>
      <c r="C74" s="32" t="s">
        <v>309</v>
      </c>
      <c r="D74" s="30" t="s">
        <v>27</v>
      </c>
      <c r="E74" s="79">
        <v>10.199999999999999</v>
      </c>
      <c r="F74" s="31"/>
      <c r="G74" s="31"/>
      <c r="H74" s="31">
        <f t="shared" si="0"/>
        <v>0</v>
      </c>
      <c r="I74" s="21"/>
      <c r="J74" s="8"/>
    </row>
    <row r="75" spans="1:10" s="2" customFormat="1" x14ac:dyDescent="0.25">
      <c r="A75" s="37"/>
      <c r="B75" s="50" t="s">
        <v>368</v>
      </c>
      <c r="C75" s="50" t="s">
        <v>31</v>
      </c>
      <c r="D75" s="55"/>
      <c r="E75" s="78"/>
      <c r="F75" s="56"/>
      <c r="G75" s="56"/>
      <c r="H75" s="49">
        <f>SUM(H76)</f>
        <v>0</v>
      </c>
      <c r="I75" s="21"/>
      <c r="J75" s="8"/>
    </row>
    <row r="76" spans="1:10" s="2" customFormat="1" ht="127.5" x14ac:dyDescent="0.25">
      <c r="A76" s="37"/>
      <c r="B76" s="36" t="s">
        <v>144</v>
      </c>
      <c r="C76" s="32" t="s">
        <v>310</v>
      </c>
      <c r="D76" s="30" t="s">
        <v>27</v>
      </c>
      <c r="E76" s="79">
        <v>12</v>
      </c>
      <c r="F76" s="31"/>
      <c r="G76" s="31"/>
      <c r="H76" s="31">
        <f t="shared" si="0"/>
        <v>0</v>
      </c>
      <c r="I76" s="21"/>
      <c r="J76" s="8"/>
    </row>
    <row r="77" spans="1:10" s="2" customFormat="1" x14ac:dyDescent="0.25">
      <c r="A77" s="37"/>
      <c r="B77" s="50" t="s">
        <v>369</v>
      </c>
      <c r="C77" s="50" t="s">
        <v>72</v>
      </c>
      <c r="D77" s="55"/>
      <c r="E77" s="78"/>
      <c r="F77" s="56"/>
      <c r="G77" s="56"/>
      <c r="H77" s="49">
        <f>SUM(H78:H93)</f>
        <v>0</v>
      </c>
      <c r="I77" s="21"/>
      <c r="J77" s="8"/>
    </row>
    <row r="78" spans="1:10" s="2" customFormat="1" ht="63.75" x14ac:dyDescent="0.25">
      <c r="A78" s="37"/>
      <c r="B78" s="36" t="s">
        <v>145</v>
      </c>
      <c r="C78" s="32" t="s">
        <v>269</v>
      </c>
      <c r="D78" s="30" t="s">
        <v>29</v>
      </c>
      <c r="E78" s="79">
        <v>4</v>
      </c>
      <c r="F78" s="31"/>
      <c r="G78" s="33"/>
      <c r="H78" s="31">
        <f t="shared" si="0"/>
        <v>0</v>
      </c>
      <c r="I78" s="21"/>
      <c r="J78" s="8"/>
    </row>
    <row r="79" spans="1:10" s="2" customFormat="1" ht="63.75" x14ac:dyDescent="0.25">
      <c r="A79" s="37"/>
      <c r="B79" s="36" t="s">
        <v>146</v>
      </c>
      <c r="C79" s="32" t="s">
        <v>270</v>
      </c>
      <c r="D79" s="30" t="s">
        <v>29</v>
      </c>
      <c r="E79" s="79">
        <v>6</v>
      </c>
      <c r="F79" s="31"/>
      <c r="G79" s="31"/>
      <c r="H79" s="31">
        <f t="shared" si="0"/>
        <v>0</v>
      </c>
      <c r="I79" s="21"/>
      <c r="J79" s="8"/>
    </row>
    <row r="80" spans="1:10" s="2" customFormat="1" ht="25.5" x14ac:dyDescent="0.25">
      <c r="A80" s="37"/>
      <c r="B80" s="36" t="s">
        <v>147</v>
      </c>
      <c r="C80" s="32" t="s">
        <v>38</v>
      </c>
      <c r="D80" s="30" t="s">
        <v>29</v>
      </c>
      <c r="E80" s="79">
        <v>4</v>
      </c>
      <c r="F80" s="31"/>
      <c r="G80" s="31"/>
      <c r="H80" s="31">
        <f t="shared" si="0"/>
        <v>0</v>
      </c>
      <c r="I80" s="21"/>
      <c r="J80" s="8"/>
    </row>
    <row r="81" spans="1:10" s="2" customFormat="1" ht="25.5" x14ac:dyDescent="0.25">
      <c r="A81" s="37"/>
      <c r="B81" s="36" t="s">
        <v>148</v>
      </c>
      <c r="C81" s="32" t="s">
        <v>39</v>
      </c>
      <c r="D81" s="30" t="s">
        <v>29</v>
      </c>
      <c r="E81" s="79">
        <v>8</v>
      </c>
      <c r="F81" s="31"/>
      <c r="G81" s="31"/>
      <c r="H81" s="31">
        <f t="shared" si="0"/>
        <v>0</v>
      </c>
      <c r="I81" s="21"/>
      <c r="J81" s="8"/>
    </row>
    <row r="82" spans="1:10" s="2" customFormat="1" ht="25.5" x14ac:dyDescent="0.25">
      <c r="A82" s="37"/>
      <c r="B82" s="36" t="s">
        <v>149</v>
      </c>
      <c r="C82" s="32" t="s">
        <v>271</v>
      </c>
      <c r="D82" s="30" t="s">
        <v>29</v>
      </c>
      <c r="E82" s="79">
        <v>14</v>
      </c>
      <c r="F82" s="31"/>
      <c r="G82" s="31"/>
      <c r="H82" s="31">
        <f t="shared" si="0"/>
        <v>0</v>
      </c>
      <c r="I82" s="21"/>
      <c r="J82" s="8"/>
    </row>
    <row r="83" spans="1:10" s="2" customFormat="1" ht="38.25" x14ac:dyDescent="0.25">
      <c r="A83" s="37"/>
      <c r="B83" s="20" t="s">
        <v>150</v>
      </c>
      <c r="C83" s="32" t="s">
        <v>40</v>
      </c>
      <c r="D83" s="30" t="s">
        <v>29</v>
      </c>
      <c r="E83" s="79">
        <v>8</v>
      </c>
      <c r="F83" s="31"/>
      <c r="G83" s="57"/>
      <c r="H83" s="57">
        <f t="shared" si="0"/>
        <v>0</v>
      </c>
      <c r="I83" s="21"/>
      <c r="J83" s="8"/>
    </row>
    <row r="84" spans="1:10" s="2" customFormat="1" ht="51" x14ac:dyDescent="0.25">
      <c r="A84" s="37"/>
      <c r="B84" s="36" t="s">
        <v>50</v>
      </c>
      <c r="C84" s="32" t="s">
        <v>311</v>
      </c>
      <c r="D84" s="30" t="s">
        <v>29</v>
      </c>
      <c r="E84" s="79">
        <v>8</v>
      </c>
      <c r="F84" s="31"/>
      <c r="G84" s="31"/>
      <c r="H84" s="31">
        <f t="shared" si="0"/>
        <v>0</v>
      </c>
      <c r="I84" s="21"/>
      <c r="J84" s="8"/>
    </row>
    <row r="85" spans="1:10" s="2" customFormat="1" ht="51" x14ac:dyDescent="0.25">
      <c r="A85" s="37"/>
      <c r="B85" s="36" t="s">
        <v>151</v>
      </c>
      <c r="C85" s="32" t="s">
        <v>272</v>
      </c>
      <c r="D85" s="30" t="s">
        <v>29</v>
      </c>
      <c r="E85" s="79">
        <v>4</v>
      </c>
      <c r="F85" s="31"/>
      <c r="G85" s="31"/>
      <c r="H85" s="31">
        <f t="shared" si="0"/>
        <v>0</v>
      </c>
      <c r="I85" s="21"/>
      <c r="J85" s="8"/>
    </row>
    <row r="86" spans="1:10" s="2" customFormat="1" ht="25.5" x14ac:dyDescent="0.25">
      <c r="A86" s="37"/>
      <c r="B86" s="20" t="s">
        <v>51</v>
      </c>
      <c r="C86" s="32" t="s">
        <v>273</v>
      </c>
      <c r="D86" s="30" t="s">
        <v>29</v>
      </c>
      <c r="E86" s="79">
        <v>2</v>
      </c>
      <c r="F86" s="31"/>
      <c r="G86" s="57"/>
      <c r="H86" s="57">
        <f t="shared" si="0"/>
        <v>0</v>
      </c>
      <c r="I86" s="21"/>
      <c r="J86" s="8"/>
    </row>
    <row r="87" spans="1:10" s="2" customFormat="1" ht="38.25" x14ac:dyDescent="0.25">
      <c r="A87" s="37"/>
      <c r="B87" s="20" t="s">
        <v>52</v>
      </c>
      <c r="C87" s="32" t="s">
        <v>41</v>
      </c>
      <c r="D87" s="30" t="s">
        <v>29</v>
      </c>
      <c r="E87" s="79">
        <v>4</v>
      </c>
      <c r="F87" s="31"/>
      <c r="G87" s="57"/>
      <c r="H87" s="57">
        <f t="shared" ref="H87:H150" si="1">+E87*F87</f>
        <v>0</v>
      </c>
      <c r="I87" s="21"/>
      <c r="J87" s="8"/>
    </row>
    <row r="88" spans="1:10" s="2" customFormat="1" ht="38.25" x14ac:dyDescent="0.25">
      <c r="A88" s="37"/>
      <c r="B88" s="36" t="s">
        <v>152</v>
      </c>
      <c r="C88" s="32" t="s">
        <v>42</v>
      </c>
      <c r="D88" s="30" t="s">
        <v>29</v>
      </c>
      <c r="E88" s="79">
        <v>18</v>
      </c>
      <c r="F88" s="31"/>
      <c r="G88" s="31"/>
      <c r="H88" s="31">
        <f t="shared" si="1"/>
        <v>0</v>
      </c>
      <c r="I88" s="21"/>
      <c r="J88" s="8"/>
    </row>
    <row r="89" spans="1:10" s="2" customFormat="1" ht="38.25" x14ac:dyDescent="0.25">
      <c r="A89" s="37"/>
      <c r="B89" s="20" t="s">
        <v>153</v>
      </c>
      <c r="C89" s="32" t="s">
        <v>312</v>
      </c>
      <c r="D89" s="30" t="s">
        <v>29</v>
      </c>
      <c r="E89" s="79">
        <v>3</v>
      </c>
      <c r="F89" s="31"/>
      <c r="G89" s="57"/>
      <c r="H89" s="57">
        <f t="shared" si="1"/>
        <v>0</v>
      </c>
      <c r="I89" s="21"/>
      <c r="J89" s="8"/>
    </row>
    <row r="90" spans="1:10" s="2" customFormat="1" ht="25.5" x14ac:dyDescent="0.25">
      <c r="A90" s="37"/>
      <c r="B90" s="36" t="s">
        <v>53</v>
      </c>
      <c r="C90" s="32" t="s">
        <v>43</v>
      </c>
      <c r="D90" s="30" t="s">
        <v>29</v>
      </c>
      <c r="E90" s="79">
        <v>12</v>
      </c>
      <c r="F90" s="31"/>
      <c r="G90" s="31"/>
      <c r="H90" s="31">
        <f t="shared" si="1"/>
        <v>0</v>
      </c>
      <c r="I90" s="21"/>
      <c r="J90" s="8"/>
    </row>
    <row r="91" spans="1:10" s="2" customFormat="1" ht="25.5" x14ac:dyDescent="0.25">
      <c r="A91" s="37"/>
      <c r="B91" s="20" t="s">
        <v>54</v>
      </c>
      <c r="C91" s="32" t="s">
        <v>274</v>
      </c>
      <c r="D91" s="30" t="s">
        <v>29</v>
      </c>
      <c r="E91" s="79">
        <v>3</v>
      </c>
      <c r="F91" s="31"/>
      <c r="G91" s="57"/>
      <c r="H91" s="57">
        <f t="shared" si="1"/>
        <v>0</v>
      </c>
      <c r="I91" s="21"/>
      <c r="J91" s="8"/>
    </row>
    <row r="92" spans="1:10" s="2" customFormat="1" ht="25.5" x14ac:dyDescent="0.25">
      <c r="A92" s="37"/>
      <c r="B92" s="20" t="s">
        <v>55</v>
      </c>
      <c r="C92" s="32" t="s">
        <v>275</v>
      </c>
      <c r="D92" s="30" t="s">
        <v>29</v>
      </c>
      <c r="E92" s="79">
        <v>3</v>
      </c>
      <c r="F92" s="31"/>
      <c r="G92" s="57"/>
      <c r="H92" s="57">
        <f t="shared" si="1"/>
        <v>0</v>
      </c>
      <c r="I92" s="21"/>
      <c r="J92" s="8"/>
    </row>
    <row r="93" spans="1:10" s="2" customFormat="1" ht="51" x14ac:dyDescent="0.25">
      <c r="A93" s="37"/>
      <c r="B93" s="36" t="s">
        <v>56</v>
      </c>
      <c r="C93" s="32" t="s">
        <v>313</v>
      </c>
      <c r="D93" s="30" t="s">
        <v>27</v>
      </c>
      <c r="E93" s="79">
        <v>1.2</v>
      </c>
      <c r="F93" s="31"/>
      <c r="G93" s="31"/>
      <c r="H93" s="31">
        <f t="shared" si="1"/>
        <v>0</v>
      </c>
      <c r="I93" s="21"/>
      <c r="J93" s="8"/>
    </row>
    <row r="94" spans="1:10" s="2" customFormat="1" x14ac:dyDescent="0.25">
      <c r="A94" s="37"/>
      <c r="B94" s="67" t="s">
        <v>85</v>
      </c>
      <c r="C94" s="51" t="s">
        <v>35</v>
      </c>
      <c r="D94" s="68"/>
      <c r="E94" s="77"/>
      <c r="F94" s="53"/>
      <c r="G94" s="52"/>
      <c r="H94" s="53">
        <f>+H95+H101+H105</f>
        <v>0</v>
      </c>
      <c r="I94" s="21"/>
      <c r="J94" s="8"/>
    </row>
    <row r="95" spans="1:10" s="2" customFormat="1" x14ac:dyDescent="0.25">
      <c r="A95" s="37"/>
      <c r="B95" s="50" t="s">
        <v>86</v>
      </c>
      <c r="C95" s="50" t="s">
        <v>70</v>
      </c>
      <c r="D95" s="55"/>
      <c r="E95" s="78"/>
      <c r="F95" s="56"/>
      <c r="G95" s="56"/>
      <c r="H95" s="49">
        <f>SUM(H96:H100)</f>
        <v>0</v>
      </c>
      <c r="I95" s="21"/>
      <c r="J95" s="8"/>
    </row>
    <row r="96" spans="1:10" s="2" customFormat="1" ht="51" x14ac:dyDescent="0.25">
      <c r="A96" s="37"/>
      <c r="B96" s="36" t="s">
        <v>57</v>
      </c>
      <c r="C96" s="32" t="s">
        <v>276</v>
      </c>
      <c r="D96" s="30" t="s">
        <v>27</v>
      </c>
      <c r="E96" s="79">
        <v>210</v>
      </c>
      <c r="F96" s="31"/>
      <c r="G96" s="31"/>
      <c r="H96" s="31">
        <f t="shared" si="1"/>
        <v>0</v>
      </c>
      <c r="I96" s="21"/>
      <c r="J96" s="8"/>
    </row>
    <row r="97" spans="1:10" s="2" customFormat="1" ht="38.25" x14ac:dyDescent="0.25">
      <c r="A97" s="37"/>
      <c r="B97" s="36" t="s">
        <v>154</v>
      </c>
      <c r="C97" s="32" t="s">
        <v>277</v>
      </c>
      <c r="D97" s="30" t="s">
        <v>27</v>
      </c>
      <c r="E97" s="79">
        <v>210</v>
      </c>
      <c r="F97" s="31"/>
      <c r="G97" s="31"/>
      <c r="H97" s="31">
        <f t="shared" si="1"/>
        <v>0</v>
      </c>
      <c r="I97" s="21"/>
      <c r="J97" s="8"/>
    </row>
    <row r="98" spans="1:10" s="2" customFormat="1" ht="51" x14ac:dyDescent="0.25">
      <c r="A98" s="37"/>
      <c r="B98" s="36" t="s">
        <v>155</v>
      </c>
      <c r="C98" s="32" t="s">
        <v>314</v>
      </c>
      <c r="D98" s="30" t="s">
        <v>33</v>
      </c>
      <c r="E98" s="79">
        <v>3.4</v>
      </c>
      <c r="F98" s="31"/>
      <c r="G98" s="31"/>
      <c r="H98" s="31">
        <f t="shared" si="1"/>
        <v>0</v>
      </c>
      <c r="I98" s="21"/>
      <c r="J98" s="8"/>
    </row>
    <row r="99" spans="1:10" s="2" customFormat="1" ht="38.25" x14ac:dyDescent="0.25">
      <c r="A99" s="37"/>
      <c r="B99" s="36" t="s">
        <v>58</v>
      </c>
      <c r="C99" s="32" t="s">
        <v>44</v>
      </c>
      <c r="D99" s="30" t="s">
        <v>33</v>
      </c>
      <c r="E99" s="79">
        <v>18.399999999999999</v>
      </c>
      <c r="F99" s="31"/>
      <c r="G99" s="31"/>
      <c r="H99" s="31">
        <f t="shared" si="1"/>
        <v>0</v>
      </c>
      <c r="I99" s="21"/>
      <c r="J99" s="8"/>
    </row>
    <row r="100" spans="1:10" s="2" customFormat="1" ht="38.25" x14ac:dyDescent="0.25">
      <c r="A100" s="37"/>
      <c r="B100" s="36" t="s">
        <v>59</v>
      </c>
      <c r="C100" s="32" t="s">
        <v>302</v>
      </c>
      <c r="D100" s="30" t="s">
        <v>254</v>
      </c>
      <c r="E100" s="79">
        <v>18.399999999999999</v>
      </c>
      <c r="F100" s="31"/>
      <c r="G100" s="31"/>
      <c r="H100" s="31">
        <f t="shared" si="1"/>
        <v>0</v>
      </c>
      <c r="I100" s="21"/>
      <c r="J100" s="8"/>
    </row>
    <row r="101" spans="1:10" s="2" customFormat="1" x14ac:dyDescent="0.25">
      <c r="A101" s="37"/>
      <c r="B101" s="50" t="s">
        <v>87</v>
      </c>
      <c r="C101" s="50" t="s">
        <v>278</v>
      </c>
      <c r="D101" s="55"/>
      <c r="E101" s="78"/>
      <c r="F101" s="56"/>
      <c r="G101" s="56"/>
      <c r="H101" s="49">
        <f>SUM(H102:H104)</f>
        <v>0</v>
      </c>
      <c r="I101" s="21"/>
      <c r="J101" s="8"/>
    </row>
    <row r="102" spans="1:10" s="2" customFormat="1" ht="44.25" customHeight="1" x14ac:dyDescent="0.25">
      <c r="A102" s="37"/>
      <c r="B102" s="36" t="s">
        <v>60</v>
      </c>
      <c r="C102" s="32" t="s">
        <v>315</v>
      </c>
      <c r="D102" s="30" t="s">
        <v>27</v>
      </c>
      <c r="E102" s="79">
        <v>210</v>
      </c>
      <c r="F102" s="31"/>
      <c r="G102" s="31"/>
      <c r="H102" s="31">
        <f t="shared" si="1"/>
        <v>0</v>
      </c>
      <c r="I102" s="21"/>
      <c r="J102" s="8"/>
    </row>
    <row r="103" spans="1:10" s="2" customFormat="1" ht="51" x14ac:dyDescent="0.25">
      <c r="A103" s="37"/>
      <c r="B103" s="36" t="s">
        <v>61</v>
      </c>
      <c r="C103" s="32" t="s">
        <v>279</v>
      </c>
      <c r="D103" s="30" t="s">
        <v>27</v>
      </c>
      <c r="E103" s="79">
        <v>210</v>
      </c>
      <c r="F103" s="31"/>
      <c r="G103" s="31"/>
      <c r="H103" s="31">
        <f t="shared" si="1"/>
        <v>0</v>
      </c>
      <c r="I103" s="21"/>
      <c r="J103" s="8"/>
    </row>
    <row r="104" spans="1:10" s="2" customFormat="1" ht="63.75" x14ac:dyDescent="0.25">
      <c r="A104" s="37"/>
      <c r="B104" s="36" t="s">
        <v>62</v>
      </c>
      <c r="C104" s="32" t="s">
        <v>316</v>
      </c>
      <c r="D104" s="30" t="s">
        <v>28</v>
      </c>
      <c r="E104" s="79">
        <v>95.2</v>
      </c>
      <c r="F104" s="31"/>
      <c r="G104" s="31"/>
      <c r="H104" s="31">
        <f t="shared" si="1"/>
        <v>0</v>
      </c>
      <c r="I104" s="21"/>
      <c r="J104" s="8"/>
    </row>
    <row r="105" spans="1:10" s="2" customFormat="1" x14ac:dyDescent="0.25">
      <c r="A105" s="37"/>
      <c r="B105" s="50" t="s">
        <v>88</v>
      </c>
      <c r="C105" s="50" t="s">
        <v>73</v>
      </c>
      <c r="D105" s="55"/>
      <c r="E105" s="78"/>
      <c r="F105" s="56"/>
      <c r="G105" s="56"/>
      <c r="H105" s="49">
        <f>SUM(H106:H107)</f>
        <v>0</v>
      </c>
      <c r="I105" s="21"/>
      <c r="J105" s="8"/>
    </row>
    <row r="106" spans="1:10" s="2" customFormat="1" ht="127.5" x14ac:dyDescent="0.25">
      <c r="A106" s="37"/>
      <c r="B106" s="36" t="s">
        <v>63</v>
      </c>
      <c r="C106" s="32" t="s">
        <v>317</v>
      </c>
      <c r="D106" s="30" t="s">
        <v>27</v>
      </c>
      <c r="E106" s="79">
        <v>220</v>
      </c>
      <c r="F106" s="31"/>
      <c r="G106" s="31"/>
      <c r="H106" s="31">
        <f t="shared" si="1"/>
        <v>0</v>
      </c>
      <c r="I106" s="21"/>
      <c r="J106" s="8"/>
    </row>
    <row r="107" spans="1:10" s="2" customFormat="1" ht="140.25" x14ac:dyDescent="0.25">
      <c r="A107" s="37"/>
      <c r="B107" s="36" t="s">
        <v>156</v>
      </c>
      <c r="C107" s="32" t="s">
        <v>318</v>
      </c>
      <c r="D107" s="30" t="s">
        <v>27</v>
      </c>
      <c r="E107" s="79">
        <v>4.5</v>
      </c>
      <c r="F107" s="31"/>
      <c r="G107" s="31"/>
      <c r="H107" s="31">
        <f t="shared" si="1"/>
        <v>0</v>
      </c>
      <c r="I107" s="21"/>
      <c r="J107" s="8"/>
    </row>
    <row r="108" spans="1:10" s="2" customFormat="1" x14ac:dyDescent="0.25">
      <c r="A108" s="37"/>
      <c r="B108" s="67" t="s">
        <v>89</v>
      </c>
      <c r="C108" s="51" t="s">
        <v>78</v>
      </c>
      <c r="D108" s="68"/>
      <c r="E108" s="77"/>
      <c r="F108" s="53"/>
      <c r="G108" s="52"/>
      <c r="H108" s="53">
        <f>+H109</f>
        <v>0</v>
      </c>
      <c r="I108" s="21"/>
      <c r="J108" s="8"/>
    </row>
    <row r="109" spans="1:10" s="2" customFormat="1" ht="25.5" x14ac:dyDescent="0.25">
      <c r="A109" s="37"/>
      <c r="B109" s="36" t="s">
        <v>157</v>
      </c>
      <c r="C109" s="32" t="s">
        <v>74</v>
      </c>
      <c r="D109" s="30" t="s">
        <v>27</v>
      </c>
      <c r="E109" s="79">
        <v>830</v>
      </c>
      <c r="F109" s="31"/>
      <c r="G109" s="31"/>
      <c r="H109" s="31">
        <f t="shared" si="1"/>
        <v>0</v>
      </c>
      <c r="I109" s="21"/>
      <c r="J109" s="8"/>
    </row>
    <row r="110" spans="1:10" s="2" customFormat="1" x14ac:dyDescent="0.25">
      <c r="A110" s="37"/>
      <c r="B110" s="67" t="s">
        <v>90</v>
      </c>
      <c r="C110" s="51" t="s">
        <v>280</v>
      </c>
      <c r="D110" s="68"/>
      <c r="E110" s="77"/>
      <c r="F110" s="53"/>
      <c r="G110" s="52"/>
      <c r="H110" s="53">
        <f>SUM(H111:H151)</f>
        <v>0</v>
      </c>
      <c r="I110" s="21"/>
      <c r="J110" s="8"/>
    </row>
    <row r="111" spans="1:10" s="2" customFormat="1" ht="38.25" x14ac:dyDescent="0.25">
      <c r="A111" s="37"/>
      <c r="B111" s="20" t="s">
        <v>64</v>
      </c>
      <c r="C111" s="64" t="s">
        <v>328</v>
      </c>
      <c r="D111" s="30" t="s">
        <v>27</v>
      </c>
      <c r="E111" s="79">
        <v>180</v>
      </c>
      <c r="F111" s="31"/>
      <c r="G111" s="57"/>
      <c r="H111" s="57">
        <f t="shared" si="1"/>
        <v>0</v>
      </c>
      <c r="I111" s="21"/>
      <c r="J111" s="8"/>
    </row>
    <row r="112" spans="1:10" s="2" customFormat="1" ht="25.5" x14ac:dyDescent="0.25">
      <c r="A112" s="37"/>
      <c r="B112" s="36" t="s">
        <v>158</v>
      </c>
      <c r="C112" s="64" t="s">
        <v>329</v>
      </c>
      <c r="D112" s="30" t="s">
        <v>27</v>
      </c>
      <c r="E112" s="79">
        <v>134.1</v>
      </c>
      <c r="F112" s="31"/>
      <c r="G112" s="31"/>
      <c r="H112" s="31">
        <f t="shared" si="1"/>
        <v>0</v>
      </c>
      <c r="I112" s="21"/>
      <c r="J112" s="8"/>
    </row>
    <row r="113" spans="1:10" s="2" customFormat="1" ht="25.5" x14ac:dyDescent="0.25">
      <c r="A113" s="37"/>
      <c r="B113" s="36" t="s">
        <v>159</v>
      </c>
      <c r="C113" s="64" t="s">
        <v>330</v>
      </c>
      <c r="D113" s="30" t="s">
        <v>33</v>
      </c>
      <c r="E113" s="79">
        <v>3.6</v>
      </c>
      <c r="F113" s="31"/>
      <c r="G113" s="31"/>
      <c r="H113" s="31">
        <f t="shared" si="1"/>
        <v>0</v>
      </c>
      <c r="I113" s="21"/>
      <c r="J113" s="8"/>
    </row>
    <row r="114" spans="1:10" s="2" customFormat="1" ht="38.25" x14ac:dyDescent="0.25">
      <c r="A114" s="37"/>
      <c r="B114" s="36" t="s">
        <v>160</v>
      </c>
      <c r="C114" s="64" t="s">
        <v>331</v>
      </c>
      <c r="D114" s="30" t="s">
        <v>33</v>
      </c>
      <c r="E114" s="79">
        <v>18.2</v>
      </c>
      <c r="F114" s="31"/>
      <c r="G114" s="31"/>
      <c r="H114" s="31">
        <f t="shared" si="1"/>
        <v>0</v>
      </c>
      <c r="I114" s="21"/>
      <c r="J114" s="8"/>
    </row>
    <row r="115" spans="1:10" s="2" customFormat="1" ht="25.5" x14ac:dyDescent="0.25">
      <c r="A115" s="37"/>
      <c r="B115" s="36" t="s">
        <v>161</v>
      </c>
      <c r="C115" s="64" t="s">
        <v>332</v>
      </c>
      <c r="D115" s="30" t="s">
        <v>28</v>
      </c>
      <c r="E115" s="79">
        <v>2.8</v>
      </c>
      <c r="F115" s="31"/>
      <c r="G115" s="31"/>
      <c r="H115" s="31">
        <f t="shared" si="1"/>
        <v>0</v>
      </c>
      <c r="I115" s="21"/>
      <c r="J115" s="8"/>
    </row>
    <row r="116" spans="1:10" s="2" customFormat="1" ht="33.75" customHeight="1" x14ac:dyDescent="0.25">
      <c r="B116" s="36" t="s">
        <v>162</v>
      </c>
      <c r="C116" s="64" t="s">
        <v>333</v>
      </c>
      <c r="D116" s="30" t="s">
        <v>29</v>
      </c>
      <c r="E116" s="79">
        <v>2</v>
      </c>
      <c r="F116" s="31"/>
      <c r="G116" s="31"/>
      <c r="H116" s="31">
        <f t="shared" si="1"/>
        <v>0</v>
      </c>
      <c r="I116" s="21"/>
      <c r="J116" s="8"/>
    </row>
    <row r="117" spans="1:10" s="2" customFormat="1" ht="27" customHeight="1" x14ac:dyDescent="0.25">
      <c r="B117" s="20" t="s">
        <v>163</v>
      </c>
      <c r="C117" s="64" t="s">
        <v>334</v>
      </c>
      <c r="D117" s="30" t="s">
        <v>29</v>
      </c>
      <c r="E117" s="79">
        <v>1</v>
      </c>
      <c r="F117" s="31"/>
      <c r="G117" s="57"/>
      <c r="H117" s="57">
        <f t="shared" si="1"/>
        <v>0</v>
      </c>
      <c r="I117" s="21"/>
      <c r="J117" s="8"/>
    </row>
    <row r="118" spans="1:10" s="2" customFormat="1" ht="38.25" x14ac:dyDescent="0.25">
      <c r="B118" s="36" t="s">
        <v>164</v>
      </c>
      <c r="C118" s="64" t="s">
        <v>335</v>
      </c>
      <c r="D118" s="30" t="s">
        <v>27</v>
      </c>
      <c r="E118" s="79">
        <v>2.2999999999999998</v>
      </c>
      <c r="F118" s="31"/>
      <c r="H118" s="31">
        <f t="shared" si="1"/>
        <v>0</v>
      </c>
      <c r="I118" s="21"/>
      <c r="J118" s="8"/>
    </row>
    <row r="119" spans="1:10" s="2" customFormat="1" ht="25.5" x14ac:dyDescent="0.25">
      <c r="B119" s="36" t="s">
        <v>65</v>
      </c>
      <c r="C119" s="64" t="s">
        <v>336</v>
      </c>
      <c r="D119" s="30" t="s">
        <v>260</v>
      </c>
      <c r="E119" s="79">
        <v>3</v>
      </c>
      <c r="F119" s="31"/>
      <c r="G119" s="41"/>
      <c r="H119" s="31">
        <f t="shared" si="1"/>
        <v>0</v>
      </c>
      <c r="I119" s="21"/>
      <c r="J119" s="8"/>
    </row>
    <row r="120" spans="1:10" s="2" customFormat="1" ht="38.25" x14ac:dyDescent="0.25">
      <c r="B120" s="36" t="s">
        <v>165</v>
      </c>
      <c r="C120" s="64" t="s">
        <v>337</v>
      </c>
      <c r="D120" s="30" t="s">
        <v>29</v>
      </c>
      <c r="E120" s="79">
        <v>1</v>
      </c>
      <c r="F120" s="31"/>
      <c r="H120" s="31">
        <f t="shared" si="1"/>
        <v>0</v>
      </c>
      <c r="I120" s="21"/>
      <c r="J120" s="8"/>
    </row>
    <row r="121" spans="1:10" s="2" customFormat="1" ht="38.25" x14ac:dyDescent="0.25">
      <c r="B121" s="36" t="s">
        <v>66</v>
      </c>
      <c r="C121" s="64" t="s">
        <v>331</v>
      </c>
      <c r="D121" s="30" t="s">
        <v>33</v>
      </c>
      <c r="E121" s="79">
        <v>1</v>
      </c>
      <c r="F121" s="31"/>
      <c r="G121" s="34"/>
      <c r="H121" s="31">
        <f t="shared" si="1"/>
        <v>0</v>
      </c>
      <c r="I121" s="21"/>
      <c r="J121" s="8"/>
    </row>
    <row r="122" spans="1:10" s="2" customFormat="1" ht="51" x14ac:dyDescent="0.25">
      <c r="B122" s="20" t="s">
        <v>166</v>
      </c>
      <c r="C122" s="64" t="s">
        <v>338</v>
      </c>
      <c r="D122" s="30" t="s">
        <v>28</v>
      </c>
      <c r="E122" s="79">
        <v>6</v>
      </c>
      <c r="F122" s="31"/>
      <c r="G122" s="57"/>
      <c r="H122" s="57">
        <f t="shared" si="1"/>
        <v>0</v>
      </c>
      <c r="I122" s="21"/>
      <c r="J122" s="8"/>
    </row>
    <row r="123" spans="1:10" s="2" customFormat="1" ht="38.25" x14ac:dyDescent="0.25">
      <c r="B123" s="36" t="s">
        <v>167</v>
      </c>
      <c r="C123" s="64" t="s">
        <v>339</v>
      </c>
      <c r="D123" s="30" t="s">
        <v>27</v>
      </c>
      <c r="E123" s="79">
        <v>8</v>
      </c>
      <c r="F123" s="31"/>
      <c r="G123" s="34"/>
      <c r="H123" s="31">
        <f t="shared" si="1"/>
        <v>0</v>
      </c>
      <c r="I123" s="21"/>
      <c r="J123" s="8"/>
    </row>
    <row r="124" spans="1:10" s="2" customFormat="1" ht="51" x14ac:dyDescent="0.25">
      <c r="B124" s="20" t="s">
        <v>168</v>
      </c>
      <c r="C124" s="64" t="s">
        <v>340</v>
      </c>
      <c r="D124" s="30" t="s">
        <v>28</v>
      </c>
      <c r="E124" s="79">
        <v>4</v>
      </c>
      <c r="F124" s="31"/>
      <c r="G124" s="57"/>
      <c r="H124" s="57">
        <f t="shared" si="1"/>
        <v>0</v>
      </c>
      <c r="I124" s="21"/>
      <c r="J124" s="8"/>
    </row>
    <row r="125" spans="1:10" s="2" customFormat="1" ht="38.25" x14ac:dyDescent="0.25">
      <c r="B125" s="36" t="s">
        <v>169</v>
      </c>
      <c r="C125" s="65" t="s">
        <v>341</v>
      </c>
      <c r="D125" s="30" t="s">
        <v>27</v>
      </c>
      <c r="E125" s="79">
        <v>135</v>
      </c>
      <c r="F125" s="31"/>
      <c r="G125" s="33"/>
      <c r="H125" s="31">
        <f t="shared" si="1"/>
        <v>0</v>
      </c>
      <c r="I125" s="21"/>
      <c r="J125" s="8"/>
    </row>
    <row r="126" spans="1:10" s="2" customFormat="1" ht="63.75" x14ac:dyDescent="0.25">
      <c r="B126" s="20" t="s">
        <v>170</v>
      </c>
      <c r="C126" s="64" t="s">
        <v>342</v>
      </c>
      <c r="D126" s="30" t="s">
        <v>29</v>
      </c>
      <c r="E126" s="79">
        <v>1</v>
      </c>
      <c r="F126" s="31"/>
      <c r="G126" s="57"/>
      <c r="H126" s="57">
        <f t="shared" si="1"/>
        <v>0</v>
      </c>
      <c r="I126" s="21"/>
      <c r="J126" s="8"/>
    </row>
    <row r="127" spans="1:10" s="2" customFormat="1" ht="57.75" customHeight="1" x14ac:dyDescent="0.25">
      <c r="B127" s="36" t="s">
        <v>171</v>
      </c>
      <c r="C127" s="64" t="s">
        <v>343</v>
      </c>
      <c r="D127" s="30" t="s">
        <v>29</v>
      </c>
      <c r="E127" s="79">
        <v>2</v>
      </c>
      <c r="F127" s="31"/>
      <c r="G127" s="35"/>
      <c r="H127" s="31">
        <f t="shared" si="1"/>
        <v>0</v>
      </c>
      <c r="I127" s="21"/>
      <c r="J127" s="8"/>
    </row>
    <row r="128" spans="1:10" ht="69.75" customHeight="1" x14ac:dyDescent="0.25">
      <c r="B128" s="36" t="s">
        <v>172</v>
      </c>
      <c r="C128" s="64" t="s">
        <v>344</v>
      </c>
      <c r="D128" s="30" t="s">
        <v>260</v>
      </c>
      <c r="E128" s="79">
        <v>2</v>
      </c>
      <c r="F128" s="31"/>
      <c r="G128" s="35"/>
      <c r="H128" s="31">
        <f t="shared" si="1"/>
        <v>0</v>
      </c>
      <c r="J128" s="8"/>
    </row>
    <row r="129" spans="1:10" s="20" customFormat="1" ht="91.5" customHeight="1" x14ac:dyDescent="0.25">
      <c r="B129" s="20" t="s">
        <v>173</v>
      </c>
      <c r="C129" s="64" t="s">
        <v>345</v>
      </c>
      <c r="D129" s="30" t="s">
        <v>260</v>
      </c>
      <c r="E129" s="79">
        <v>2</v>
      </c>
      <c r="F129" s="31"/>
      <c r="G129" s="57"/>
      <c r="H129" s="57">
        <f t="shared" si="1"/>
        <v>0</v>
      </c>
      <c r="I129" s="21"/>
      <c r="J129" s="8"/>
    </row>
    <row r="130" spans="1:10" s="2" customFormat="1" ht="25.5" x14ac:dyDescent="0.25">
      <c r="B130" s="20" t="s">
        <v>174</v>
      </c>
      <c r="C130" s="64" t="s">
        <v>346</v>
      </c>
      <c r="D130" s="30" t="s">
        <v>28</v>
      </c>
      <c r="E130" s="79">
        <v>80</v>
      </c>
      <c r="F130" s="31"/>
      <c r="G130" s="57"/>
      <c r="H130" s="57">
        <f t="shared" si="1"/>
        <v>0</v>
      </c>
      <c r="I130" s="21"/>
      <c r="J130" s="8"/>
    </row>
    <row r="131" spans="1:10" s="2" customFormat="1" ht="25.5" x14ac:dyDescent="0.25">
      <c r="A131" s="37"/>
      <c r="B131" s="36" t="s">
        <v>175</v>
      </c>
      <c r="C131" s="64" t="s">
        <v>347</v>
      </c>
      <c r="D131" s="30" t="s">
        <v>28</v>
      </c>
      <c r="E131" s="79">
        <v>80</v>
      </c>
      <c r="F131" s="31"/>
      <c r="G131" s="31"/>
      <c r="H131" s="31">
        <f t="shared" si="1"/>
        <v>0</v>
      </c>
      <c r="I131" s="21"/>
      <c r="J131" s="8"/>
    </row>
    <row r="132" spans="1:10" s="2" customFormat="1" ht="25.5" x14ac:dyDescent="0.25">
      <c r="A132" s="37"/>
      <c r="B132" s="36" t="s">
        <v>176</v>
      </c>
      <c r="C132" s="64" t="s">
        <v>348</v>
      </c>
      <c r="D132" s="30" t="s">
        <v>28</v>
      </c>
      <c r="E132" s="79">
        <v>80</v>
      </c>
      <c r="F132" s="31"/>
      <c r="G132" s="31"/>
      <c r="H132" s="31">
        <f t="shared" si="1"/>
        <v>0</v>
      </c>
      <c r="I132" s="21"/>
      <c r="J132" s="8"/>
    </row>
    <row r="133" spans="1:10" s="2" customFormat="1" ht="38.25" x14ac:dyDescent="0.25">
      <c r="A133" s="37"/>
      <c r="B133" s="36" t="s">
        <v>177</v>
      </c>
      <c r="C133" s="32" t="s">
        <v>281</v>
      </c>
      <c r="D133" s="30" t="s">
        <v>29</v>
      </c>
      <c r="E133" s="79">
        <v>6</v>
      </c>
      <c r="F133" s="31"/>
      <c r="G133" s="31"/>
      <c r="H133" s="31">
        <f t="shared" si="1"/>
        <v>0</v>
      </c>
      <c r="I133" s="21"/>
      <c r="J133" s="8"/>
    </row>
    <row r="134" spans="1:10" s="2" customFormat="1" ht="38.25" x14ac:dyDescent="0.25">
      <c r="A134" s="37"/>
      <c r="B134" s="20" t="s">
        <v>178</v>
      </c>
      <c r="C134" s="32" t="s">
        <v>319</v>
      </c>
      <c r="D134" s="30" t="s">
        <v>29</v>
      </c>
      <c r="E134" s="79">
        <v>1</v>
      </c>
      <c r="F134" s="31"/>
      <c r="G134" s="57"/>
      <c r="H134" s="57">
        <f t="shared" si="1"/>
        <v>0</v>
      </c>
      <c r="I134" s="21"/>
      <c r="J134" s="8"/>
    </row>
    <row r="135" spans="1:10" s="2" customFormat="1" ht="25.5" x14ac:dyDescent="0.25">
      <c r="A135" s="37"/>
      <c r="B135" s="36" t="s">
        <v>179</v>
      </c>
      <c r="C135" s="32" t="s">
        <v>320</v>
      </c>
      <c r="D135" s="30" t="s">
        <v>29</v>
      </c>
      <c r="E135" s="79">
        <v>2</v>
      </c>
      <c r="F135" s="31"/>
      <c r="G135" s="31"/>
      <c r="H135" s="31">
        <f t="shared" si="1"/>
        <v>0</v>
      </c>
      <c r="I135" s="21"/>
      <c r="J135" s="8"/>
    </row>
    <row r="136" spans="1:10" s="2" customFormat="1" ht="38.25" x14ac:dyDescent="0.25">
      <c r="A136" s="37"/>
      <c r="B136" s="36" t="s">
        <v>180</v>
      </c>
      <c r="C136" s="32" t="s">
        <v>321</v>
      </c>
      <c r="D136" s="30" t="s">
        <v>29</v>
      </c>
      <c r="E136" s="79">
        <v>10</v>
      </c>
      <c r="F136" s="31"/>
      <c r="G136" s="31"/>
      <c r="H136" s="31">
        <f t="shared" si="1"/>
        <v>0</v>
      </c>
      <c r="I136" s="21"/>
      <c r="J136" s="8"/>
    </row>
    <row r="137" spans="1:10" s="2" customFormat="1" ht="51" x14ac:dyDescent="0.25">
      <c r="A137" s="37"/>
      <c r="B137" s="36" t="s">
        <v>181</v>
      </c>
      <c r="C137" s="32" t="s">
        <v>322</v>
      </c>
      <c r="D137" s="30" t="s">
        <v>29</v>
      </c>
      <c r="E137" s="79">
        <v>5</v>
      </c>
      <c r="F137" s="31"/>
      <c r="G137" s="31"/>
      <c r="H137" s="31">
        <f t="shared" si="1"/>
        <v>0</v>
      </c>
      <c r="I137" s="21"/>
      <c r="J137" s="8"/>
    </row>
    <row r="138" spans="1:10" s="2" customFormat="1" ht="38.25" x14ac:dyDescent="0.25">
      <c r="A138" s="37"/>
      <c r="B138" s="36" t="s">
        <v>182</v>
      </c>
      <c r="C138" s="32" t="s">
        <v>323</v>
      </c>
      <c r="D138" s="30" t="s">
        <v>29</v>
      </c>
      <c r="E138" s="79">
        <v>2</v>
      </c>
      <c r="F138" s="31"/>
      <c r="G138" s="31"/>
      <c r="H138" s="31">
        <f t="shared" si="1"/>
        <v>0</v>
      </c>
      <c r="I138" s="21"/>
      <c r="J138" s="8"/>
    </row>
    <row r="139" spans="1:10" s="2" customFormat="1" ht="89.25" x14ac:dyDescent="0.25">
      <c r="A139" s="37"/>
      <c r="B139" s="36" t="s">
        <v>183</v>
      </c>
      <c r="C139" s="64" t="s">
        <v>349</v>
      </c>
      <c r="D139" s="30" t="s">
        <v>29</v>
      </c>
      <c r="E139" s="79">
        <v>6</v>
      </c>
      <c r="F139" s="31"/>
      <c r="G139" s="31"/>
      <c r="H139" s="31">
        <f t="shared" si="1"/>
        <v>0</v>
      </c>
      <c r="I139" s="21"/>
      <c r="J139" s="8"/>
    </row>
    <row r="140" spans="1:10" s="2" customFormat="1" ht="43.5" customHeight="1" x14ac:dyDescent="0.25">
      <c r="A140" s="37"/>
      <c r="B140" s="36" t="s">
        <v>184</v>
      </c>
      <c r="C140" s="64" t="s">
        <v>350</v>
      </c>
      <c r="D140" s="30" t="s">
        <v>29</v>
      </c>
      <c r="E140" s="79">
        <v>1</v>
      </c>
      <c r="F140" s="31"/>
      <c r="G140" s="31"/>
      <c r="H140" s="31">
        <f t="shared" si="1"/>
        <v>0</v>
      </c>
      <c r="I140" s="21"/>
      <c r="J140" s="8"/>
    </row>
    <row r="141" spans="1:10" s="2" customFormat="1" ht="38.25" x14ac:dyDescent="0.25">
      <c r="A141" s="37"/>
      <c r="B141" s="36" t="s">
        <v>185</v>
      </c>
      <c r="C141" s="32" t="s">
        <v>324</v>
      </c>
      <c r="D141" s="30" t="s">
        <v>29</v>
      </c>
      <c r="E141" s="79">
        <v>8</v>
      </c>
      <c r="F141" s="31"/>
      <c r="G141" s="31"/>
      <c r="H141" s="31">
        <f t="shared" si="1"/>
        <v>0</v>
      </c>
      <c r="I141" s="21"/>
      <c r="J141" s="8"/>
    </row>
    <row r="142" spans="1:10" s="2" customFormat="1" ht="38.25" x14ac:dyDescent="0.25">
      <c r="A142" s="37"/>
      <c r="B142" s="36" t="s">
        <v>186</v>
      </c>
      <c r="C142" s="64" t="s">
        <v>351</v>
      </c>
      <c r="D142" s="30" t="s">
        <v>29</v>
      </c>
      <c r="E142" s="79">
        <v>1</v>
      </c>
      <c r="F142" s="31"/>
      <c r="G142" s="31"/>
      <c r="H142" s="31">
        <f t="shared" si="1"/>
        <v>0</v>
      </c>
      <c r="I142" s="21"/>
      <c r="J142" s="8"/>
    </row>
    <row r="143" spans="1:10" s="2" customFormat="1" ht="38.25" x14ac:dyDescent="0.25">
      <c r="A143" s="37"/>
      <c r="B143" s="39" t="s">
        <v>187</v>
      </c>
      <c r="C143" s="66" t="s">
        <v>352</v>
      </c>
      <c r="D143" s="30" t="s">
        <v>29</v>
      </c>
      <c r="E143" s="79">
        <v>8</v>
      </c>
      <c r="F143" s="31"/>
      <c r="G143" s="31"/>
      <c r="H143" s="31">
        <f t="shared" si="1"/>
        <v>0</v>
      </c>
      <c r="I143" s="21"/>
      <c r="J143" s="8"/>
    </row>
    <row r="144" spans="1:10" s="2" customFormat="1" ht="25.5" x14ac:dyDescent="0.25">
      <c r="A144" s="37"/>
      <c r="B144" s="36" t="s">
        <v>188</v>
      </c>
      <c r="C144" s="64" t="s">
        <v>353</v>
      </c>
      <c r="D144" s="30" t="s">
        <v>260</v>
      </c>
      <c r="E144" s="79">
        <v>1</v>
      </c>
      <c r="F144" s="31"/>
      <c r="G144" s="31"/>
      <c r="H144" s="31">
        <f t="shared" si="1"/>
        <v>0</v>
      </c>
      <c r="I144" s="21"/>
      <c r="J144" s="8"/>
    </row>
    <row r="145" spans="1:10" s="2" customFormat="1" ht="63.75" x14ac:dyDescent="0.25">
      <c r="A145" s="37"/>
      <c r="B145" s="36" t="s">
        <v>189</v>
      </c>
      <c r="C145" s="32" t="s">
        <v>282</v>
      </c>
      <c r="D145" s="30" t="s">
        <v>260</v>
      </c>
      <c r="E145" s="79">
        <v>1</v>
      </c>
      <c r="F145" s="31"/>
      <c r="G145" s="31"/>
      <c r="H145" s="31">
        <f t="shared" si="1"/>
        <v>0</v>
      </c>
      <c r="I145" s="21"/>
      <c r="J145" s="8"/>
    </row>
    <row r="146" spans="1:10" s="2" customFormat="1" ht="25.5" x14ac:dyDescent="0.25">
      <c r="A146" s="37"/>
      <c r="B146" s="36" t="s">
        <v>190</v>
      </c>
      <c r="C146" s="64" t="s">
        <v>354</v>
      </c>
      <c r="D146" s="30" t="s">
        <v>27</v>
      </c>
      <c r="E146" s="79">
        <v>22</v>
      </c>
      <c r="F146" s="31"/>
      <c r="G146" s="31"/>
      <c r="H146" s="31">
        <f t="shared" si="1"/>
        <v>0</v>
      </c>
      <c r="I146" s="21"/>
      <c r="J146" s="8"/>
    </row>
    <row r="147" spans="1:10" s="2" customFormat="1" ht="63.75" x14ac:dyDescent="0.25">
      <c r="A147" s="37"/>
      <c r="B147" s="36" t="s">
        <v>191</v>
      </c>
      <c r="C147" s="64" t="s">
        <v>355</v>
      </c>
      <c r="D147" s="30" t="s">
        <v>28</v>
      </c>
      <c r="E147" s="79">
        <v>120</v>
      </c>
      <c r="F147" s="31"/>
      <c r="G147" s="31"/>
      <c r="H147" s="31">
        <f t="shared" si="1"/>
        <v>0</v>
      </c>
      <c r="I147" s="21"/>
      <c r="J147" s="8"/>
    </row>
    <row r="148" spans="1:10" s="2" customFormat="1" ht="63.75" x14ac:dyDescent="0.25">
      <c r="A148" s="37"/>
      <c r="B148" s="36" t="s">
        <v>192</v>
      </c>
      <c r="C148" s="32" t="s">
        <v>284</v>
      </c>
      <c r="D148" s="30" t="s">
        <v>283</v>
      </c>
      <c r="E148" s="79">
        <v>120</v>
      </c>
      <c r="F148" s="31"/>
      <c r="G148" s="31"/>
      <c r="H148" s="31">
        <f t="shared" si="1"/>
        <v>0</v>
      </c>
      <c r="I148" s="21"/>
      <c r="J148" s="8"/>
    </row>
    <row r="149" spans="1:10" s="2" customFormat="1" ht="117.75" customHeight="1" x14ac:dyDescent="0.25">
      <c r="A149" s="37"/>
      <c r="B149" s="36" t="s">
        <v>193</v>
      </c>
      <c r="C149" s="32" t="s">
        <v>325</v>
      </c>
      <c r="D149" s="30" t="s">
        <v>30</v>
      </c>
      <c r="E149" s="79">
        <v>1415.2</v>
      </c>
      <c r="F149" s="31"/>
      <c r="G149" s="31"/>
      <c r="H149" s="31">
        <f t="shared" si="1"/>
        <v>0</v>
      </c>
      <c r="I149" s="21"/>
      <c r="J149" s="8"/>
    </row>
    <row r="150" spans="1:10" s="2" customFormat="1" ht="25.5" x14ac:dyDescent="0.25">
      <c r="A150" s="37"/>
      <c r="B150" s="36" t="s">
        <v>194</v>
      </c>
      <c r="C150" s="64" t="s">
        <v>356</v>
      </c>
      <c r="D150" s="30" t="s">
        <v>33</v>
      </c>
      <c r="E150" s="79">
        <v>16</v>
      </c>
      <c r="F150" s="31"/>
      <c r="G150" s="31"/>
      <c r="H150" s="31">
        <f t="shared" si="1"/>
        <v>0</v>
      </c>
      <c r="I150" s="21"/>
      <c r="J150" s="8"/>
    </row>
    <row r="151" spans="1:10" s="2" customFormat="1" ht="102" x14ac:dyDescent="0.25">
      <c r="A151" s="37"/>
      <c r="B151" s="20" t="s">
        <v>195</v>
      </c>
      <c r="C151" s="32" t="s">
        <v>326</v>
      </c>
      <c r="D151" s="30" t="s">
        <v>29</v>
      </c>
      <c r="E151" s="79">
        <v>12</v>
      </c>
      <c r="F151" s="31"/>
      <c r="G151" s="57"/>
      <c r="H151" s="57">
        <f t="shared" ref="H151" si="2">+E151*F151</f>
        <v>0</v>
      </c>
      <c r="I151" s="21"/>
      <c r="J151" s="8"/>
    </row>
    <row r="152" spans="1:10" s="2" customFormat="1" ht="30" x14ac:dyDescent="0.25">
      <c r="A152" s="37"/>
      <c r="B152" s="59" t="s">
        <v>25</v>
      </c>
      <c r="C152" s="60" t="s">
        <v>435</v>
      </c>
      <c r="D152" s="61"/>
      <c r="E152" s="80"/>
      <c r="F152" s="31"/>
      <c r="G152" s="63"/>
      <c r="H152" s="62">
        <f>H153+H165+H167+H170+H190+H235+H249+H251</f>
        <v>0</v>
      </c>
      <c r="I152" s="21"/>
      <c r="J152" s="8"/>
    </row>
    <row r="153" spans="1:10" s="2" customFormat="1" x14ac:dyDescent="0.25">
      <c r="A153" s="37"/>
      <c r="B153" s="67" t="s">
        <v>91</v>
      </c>
      <c r="C153" s="51" t="s">
        <v>26</v>
      </c>
      <c r="D153" s="68"/>
      <c r="E153" s="77"/>
      <c r="F153" s="53"/>
      <c r="G153" s="52"/>
      <c r="H153" s="53">
        <f>+H154+H157</f>
        <v>0</v>
      </c>
      <c r="I153" s="21"/>
      <c r="J153" s="8"/>
    </row>
    <row r="154" spans="1:10" s="2" customFormat="1" x14ac:dyDescent="0.25">
      <c r="A154" s="37"/>
      <c r="B154" s="50" t="s">
        <v>92</v>
      </c>
      <c r="C154" s="50" t="s">
        <v>67</v>
      </c>
      <c r="D154" s="55"/>
      <c r="E154" s="78"/>
      <c r="F154" s="56"/>
      <c r="G154" s="56"/>
      <c r="H154" s="49">
        <f>SUM(H155:H156)</f>
        <v>0</v>
      </c>
      <c r="I154" s="21"/>
      <c r="J154" s="8"/>
    </row>
    <row r="155" spans="1:10" s="2" customFormat="1" ht="25.5" x14ac:dyDescent="0.25">
      <c r="A155" s="37"/>
      <c r="B155" s="20" t="s">
        <v>196</v>
      </c>
      <c r="C155" s="32" t="s">
        <v>45</v>
      </c>
      <c r="D155" s="30" t="s">
        <v>27</v>
      </c>
      <c r="E155" s="79">
        <v>65</v>
      </c>
      <c r="F155" s="31"/>
      <c r="G155" s="57"/>
      <c r="H155" s="57">
        <f>+E155*F155</f>
        <v>0</v>
      </c>
      <c r="I155" s="21"/>
      <c r="J155" s="8"/>
    </row>
    <row r="156" spans="1:10" s="2" customFormat="1" ht="38.25" x14ac:dyDescent="0.25">
      <c r="A156" s="37"/>
      <c r="B156" s="20" t="s">
        <v>197</v>
      </c>
      <c r="C156" s="32" t="s">
        <v>36</v>
      </c>
      <c r="D156" s="30" t="s">
        <v>27</v>
      </c>
      <c r="E156" s="79">
        <v>82</v>
      </c>
      <c r="F156" s="31"/>
      <c r="G156" s="57"/>
      <c r="H156" s="57">
        <f t="shared" ref="H156:H219" si="3">+E156*F156</f>
        <v>0</v>
      </c>
      <c r="I156" s="21"/>
      <c r="J156" s="8"/>
    </row>
    <row r="157" spans="1:10" s="2" customFormat="1" x14ac:dyDescent="0.25">
      <c r="A157" s="37"/>
      <c r="B157" s="50" t="s">
        <v>93</v>
      </c>
      <c r="C157" s="50" t="s">
        <v>68</v>
      </c>
      <c r="D157" s="55"/>
      <c r="E157" s="78"/>
      <c r="F157" s="56"/>
      <c r="G157" s="56"/>
      <c r="H157" s="49">
        <f>SUM(H158:H164)</f>
        <v>0</v>
      </c>
      <c r="I157" s="21"/>
      <c r="J157" s="8"/>
    </row>
    <row r="158" spans="1:10" s="2" customFormat="1" ht="25.5" x14ac:dyDescent="0.25">
      <c r="A158" s="37"/>
      <c r="B158" s="20" t="s">
        <v>198</v>
      </c>
      <c r="C158" s="32" t="s">
        <v>251</v>
      </c>
      <c r="D158" s="30" t="s">
        <v>28</v>
      </c>
      <c r="E158" s="79">
        <v>105</v>
      </c>
      <c r="F158" s="31"/>
      <c r="G158" s="57"/>
      <c r="H158" s="57">
        <f t="shared" si="3"/>
        <v>0</v>
      </c>
      <c r="I158" s="21"/>
      <c r="J158" s="8"/>
    </row>
    <row r="159" spans="1:10" s="2" customFormat="1" ht="51" x14ac:dyDescent="0.25">
      <c r="A159" s="37"/>
      <c r="B159" s="20" t="s">
        <v>199</v>
      </c>
      <c r="C159" s="32" t="s">
        <v>37</v>
      </c>
      <c r="D159" s="30" t="s">
        <v>29</v>
      </c>
      <c r="E159" s="79">
        <v>12</v>
      </c>
      <c r="F159" s="31"/>
      <c r="G159" s="57"/>
      <c r="H159" s="57">
        <f t="shared" si="3"/>
        <v>0</v>
      </c>
      <c r="I159" s="21"/>
      <c r="J159" s="8"/>
    </row>
    <row r="160" spans="1:10" s="2" customFormat="1" ht="102" x14ac:dyDescent="0.25">
      <c r="A160" s="37"/>
      <c r="B160" s="20" t="s">
        <v>200</v>
      </c>
      <c r="C160" s="32" t="s">
        <v>292</v>
      </c>
      <c r="D160" s="30" t="s">
        <v>29</v>
      </c>
      <c r="E160" s="79">
        <v>16</v>
      </c>
      <c r="F160" s="31"/>
      <c r="G160" s="57"/>
      <c r="H160" s="57">
        <f t="shared" si="3"/>
        <v>0</v>
      </c>
      <c r="I160" s="21"/>
      <c r="J160" s="8"/>
    </row>
    <row r="161" spans="1:10" s="2" customFormat="1" ht="89.25" x14ac:dyDescent="0.25">
      <c r="A161" s="37"/>
      <c r="B161" s="20" t="s">
        <v>201</v>
      </c>
      <c r="C161" s="32" t="s">
        <v>293</v>
      </c>
      <c r="D161" s="30" t="s">
        <v>27</v>
      </c>
      <c r="E161" s="79">
        <v>29</v>
      </c>
      <c r="F161" s="31"/>
      <c r="G161" s="57"/>
      <c r="H161" s="57">
        <f t="shared" si="3"/>
        <v>0</v>
      </c>
      <c r="I161" s="21"/>
      <c r="J161" s="8"/>
    </row>
    <row r="162" spans="1:10" s="2" customFormat="1" ht="51" x14ac:dyDescent="0.25">
      <c r="A162" s="37"/>
      <c r="B162" s="20" t="s">
        <v>202</v>
      </c>
      <c r="C162" s="32" t="s">
        <v>294</v>
      </c>
      <c r="D162" s="30" t="s">
        <v>30</v>
      </c>
      <c r="E162" s="79">
        <v>580</v>
      </c>
      <c r="F162" s="31"/>
      <c r="G162" s="57"/>
      <c r="H162" s="57">
        <f t="shared" si="3"/>
        <v>0</v>
      </c>
      <c r="I162" s="21"/>
      <c r="J162" s="8"/>
    </row>
    <row r="163" spans="1:10" s="2" customFormat="1" ht="140.25" x14ac:dyDescent="0.25">
      <c r="A163" s="37"/>
      <c r="B163" s="20" t="s">
        <v>203</v>
      </c>
      <c r="C163" s="32" t="s">
        <v>295</v>
      </c>
      <c r="D163" s="30" t="s">
        <v>27</v>
      </c>
      <c r="E163" s="79">
        <v>120</v>
      </c>
      <c r="F163" s="31"/>
      <c r="G163" s="57"/>
      <c r="H163" s="57">
        <f t="shared" si="3"/>
        <v>0</v>
      </c>
      <c r="I163" s="21"/>
      <c r="J163" s="8"/>
    </row>
    <row r="164" spans="1:10" s="2" customFormat="1" ht="44.1" customHeight="1" x14ac:dyDescent="0.25">
      <c r="A164" s="37"/>
      <c r="B164" s="20" t="s">
        <v>204</v>
      </c>
      <c r="C164" s="32" t="s">
        <v>296</v>
      </c>
      <c r="D164" s="30" t="s">
        <v>27</v>
      </c>
      <c r="E164" s="79">
        <v>18</v>
      </c>
      <c r="F164" s="31"/>
      <c r="G164" s="57"/>
      <c r="H164" s="57">
        <f t="shared" si="3"/>
        <v>0</v>
      </c>
      <c r="I164" s="21"/>
      <c r="J164" s="8"/>
    </row>
    <row r="165" spans="1:10" s="2" customFormat="1" x14ac:dyDescent="0.25">
      <c r="A165" s="37"/>
      <c r="B165" s="67" t="s">
        <v>94</v>
      </c>
      <c r="C165" s="51" t="s">
        <v>31</v>
      </c>
      <c r="D165" s="68"/>
      <c r="E165" s="77"/>
      <c r="F165" s="53"/>
      <c r="G165" s="52"/>
      <c r="H165" s="53">
        <f>+H166</f>
        <v>0</v>
      </c>
      <c r="I165" s="21"/>
      <c r="J165" s="8"/>
    </row>
    <row r="166" spans="1:10" s="2" customFormat="1" ht="51" x14ac:dyDescent="0.25">
      <c r="A166" s="37"/>
      <c r="B166" s="20" t="s">
        <v>205</v>
      </c>
      <c r="C166" s="32" t="s">
        <v>297</v>
      </c>
      <c r="D166" s="30" t="s">
        <v>27</v>
      </c>
      <c r="E166" s="79">
        <v>4250</v>
      </c>
      <c r="F166" s="31"/>
      <c r="G166" s="57"/>
      <c r="H166" s="57">
        <f t="shared" si="3"/>
        <v>0</v>
      </c>
      <c r="I166" s="21"/>
      <c r="J166" s="8"/>
    </row>
    <row r="167" spans="1:10" s="2" customFormat="1" x14ac:dyDescent="0.25">
      <c r="A167" s="37"/>
      <c r="B167" s="67" t="s">
        <v>95</v>
      </c>
      <c r="C167" s="51" t="s">
        <v>32</v>
      </c>
      <c r="D167" s="68"/>
      <c r="E167" s="77"/>
      <c r="F167" s="53"/>
      <c r="G167" s="52"/>
      <c r="H167" s="53">
        <f>SUM(H168:H169)</f>
        <v>0</v>
      </c>
      <c r="I167" s="21"/>
      <c r="J167" s="8"/>
    </row>
    <row r="168" spans="1:10" s="2" customFormat="1" ht="63.75" x14ac:dyDescent="0.25">
      <c r="A168" s="37"/>
      <c r="B168" s="20" t="s">
        <v>206</v>
      </c>
      <c r="C168" s="32" t="s">
        <v>298</v>
      </c>
      <c r="D168" s="30" t="s">
        <v>27</v>
      </c>
      <c r="E168" s="79">
        <v>6.4</v>
      </c>
      <c r="F168" s="31"/>
      <c r="G168" s="57"/>
      <c r="H168" s="57">
        <f t="shared" si="3"/>
        <v>0</v>
      </c>
      <c r="I168" s="21"/>
      <c r="J168" s="8"/>
    </row>
    <row r="169" spans="1:10" s="2" customFormat="1" ht="76.5" x14ac:dyDescent="0.25">
      <c r="A169" s="37"/>
      <c r="B169" s="20" t="s">
        <v>207</v>
      </c>
      <c r="C169" s="32" t="s">
        <v>299</v>
      </c>
      <c r="D169" s="30" t="s">
        <v>28</v>
      </c>
      <c r="E169" s="79">
        <v>20</v>
      </c>
      <c r="F169" s="31"/>
      <c r="G169" s="57"/>
      <c r="H169" s="57">
        <f t="shared" si="3"/>
        <v>0</v>
      </c>
      <c r="I169" s="21"/>
      <c r="J169" s="8"/>
    </row>
    <row r="170" spans="1:10" s="2" customFormat="1" x14ac:dyDescent="0.25">
      <c r="A170" s="37"/>
      <c r="B170" s="67" t="s">
        <v>96</v>
      </c>
      <c r="C170" s="51" t="s">
        <v>252</v>
      </c>
      <c r="D170" s="68"/>
      <c r="E170" s="77"/>
      <c r="F170" s="53"/>
      <c r="G170" s="52"/>
      <c r="H170" s="53">
        <f>+H171+H178</f>
        <v>0</v>
      </c>
      <c r="I170" s="21"/>
      <c r="J170" s="8"/>
    </row>
    <row r="171" spans="1:10" s="2" customFormat="1" x14ac:dyDescent="0.25">
      <c r="A171" s="37"/>
      <c r="B171" s="50" t="s">
        <v>370</v>
      </c>
      <c r="C171" s="50" t="s">
        <v>70</v>
      </c>
      <c r="D171" s="55"/>
      <c r="E171" s="78"/>
      <c r="F171" s="56"/>
      <c r="G171" s="56"/>
      <c r="H171" s="49">
        <f>SUM(H172:H177)</f>
        <v>0</v>
      </c>
      <c r="I171" s="21"/>
      <c r="J171" s="8"/>
    </row>
    <row r="172" spans="1:10" s="2" customFormat="1" ht="38.25" x14ac:dyDescent="0.25">
      <c r="A172" s="37"/>
      <c r="B172" s="20" t="s">
        <v>208</v>
      </c>
      <c r="C172" s="32" t="s">
        <v>300</v>
      </c>
      <c r="D172" s="30" t="s">
        <v>27</v>
      </c>
      <c r="E172" s="79">
        <v>8</v>
      </c>
      <c r="F172" s="31"/>
      <c r="G172" s="57"/>
      <c r="H172" s="57">
        <f t="shared" si="3"/>
        <v>0</v>
      </c>
      <c r="I172" s="21"/>
      <c r="J172" s="8"/>
    </row>
    <row r="173" spans="1:10" s="2" customFormat="1" ht="25.5" x14ac:dyDescent="0.25">
      <c r="A173" s="37"/>
      <c r="B173" s="20" t="s">
        <v>209</v>
      </c>
      <c r="C173" s="32" t="s">
        <v>301</v>
      </c>
      <c r="D173" s="30" t="s">
        <v>28</v>
      </c>
      <c r="E173" s="79">
        <v>48</v>
      </c>
      <c r="F173" s="31"/>
      <c r="G173" s="57"/>
      <c r="H173" s="57">
        <f t="shared" si="3"/>
        <v>0</v>
      </c>
      <c r="I173" s="21"/>
      <c r="J173" s="8"/>
    </row>
    <row r="174" spans="1:10" s="2" customFormat="1" ht="38.25" x14ac:dyDescent="0.25">
      <c r="A174" s="37"/>
      <c r="B174" s="20" t="s">
        <v>210</v>
      </c>
      <c r="C174" s="32" t="s">
        <v>253</v>
      </c>
      <c r="D174" s="30" t="s">
        <v>33</v>
      </c>
      <c r="E174" s="79">
        <v>2.4</v>
      </c>
      <c r="F174" s="31"/>
      <c r="G174" s="57"/>
      <c r="H174" s="57">
        <f t="shared" si="3"/>
        <v>0</v>
      </c>
      <c r="I174" s="21"/>
      <c r="J174" s="8"/>
    </row>
    <row r="175" spans="1:10" s="2" customFormat="1" ht="38.25" x14ac:dyDescent="0.25">
      <c r="A175" s="37"/>
      <c r="B175" s="20" t="s">
        <v>211</v>
      </c>
      <c r="C175" s="32" t="s">
        <v>285</v>
      </c>
      <c r="D175" s="30" t="s">
        <v>33</v>
      </c>
      <c r="E175" s="79">
        <v>2</v>
      </c>
      <c r="F175" s="31"/>
      <c r="G175" s="57"/>
      <c r="H175" s="57">
        <f t="shared" si="3"/>
        <v>0</v>
      </c>
      <c r="I175" s="21"/>
      <c r="J175" s="8"/>
    </row>
    <row r="176" spans="1:10" s="2" customFormat="1" ht="38.25" x14ac:dyDescent="0.25">
      <c r="A176" s="37"/>
      <c r="B176" s="20" t="s">
        <v>212</v>
      </c>
      <c r="C176" s="32" t="s">
        <v>44</v>
      </c>
      <c r="D176" s="30" t="s">
        <v>33</v>
      </c>
      <c r="E176" s="79">
        <v>22</v>
      </c>
      <c r="F176" s="31"/>
      <c r="G176" s="57"/>
      <c r="H176" s="57">
        <f t="shared" si="3"/>
        <v>0</v>
      </c>
      <c r="I176" s="21"/>
      <c r="J176" s="8"/>
    </row>
    <row r="177" spans="1:10" s="2" customFormat="1" ht="38.25" x14ac:dyDescent="0.25">
      <c r="A177" s="37"/>
      <c r="B177" s="20" t="s">
        <v>213</v>
      </c>
      <c r="C177" s="32" t="s">
        <v>302</v>
      </c>
      <c r="D177" s="30" t="s">
        <v>254</v>
      </c>
      <c r="E177" s="79">
        <v>22</v>
      </c>
      <c r="F177" s="31"/>
      <c r="G177" s="57"/>
      <c r="H177" s="57">
        <f t="shared" si="3"/>
        <v>0</v>
      </c>
      <c r="I177" s="21"/>
      <c r="J177" s="8"/>
    </row>
    <row r="178" spans="1:10" s="2" customFormat="1" x14ac:dyDescent="0.25">
      <c r="A178" s="37"/>
      <c r="B178" s="50" t="s">
        <v>371</v>
      </c>
      <c r="C178" s="50" t="s">
        <v>69</v>
      </c>
      <c r="D178" s="55"/>
      <c r="E178" s="78"/>
      <c r="F178" s="56"/>
      <c r="G178" s="56"/>
      <c r="H178" s="49">
        <f>SUM(H179:H189)</f>
        <v>0</v>
      </c>
      <c r="I178" s="21"/>
      <c r="J178" s="8"/>
    </row>
    <row r="179" spans="1:10" s="2" customFormat="1" ht="38.25" x14ac:dyDescent="0.25">
      <c r="A179" s="37"/>
      <c r="B179" s="20" t="s">
        <v>214</v>
      </c>
      <c r="C179" s="32" t="s">
        <v>77</v>
      </c>
      <c r="D179" s="30" t="s">
        <v>33</v>
      </c>
      <c r="E179" s="79">
        <v>5.2</v>
      </c>
      <c r="F179" s="31"/>
      <c r="G179" s="57"/>
      <c r="H179" s="57">
        <f t="shared" si="3"/>
        <v>0</v>
      </c>
      <c r="I179" s="21"/>
      <c r="J179" s="8"/>
    </row>
    <row r="180" spans="1:10" s="2" customFormat="1" ht="63.75" x14ac:dyDescent="0.25">
      <c r="A180" s="37"/>
      <c r="B180" s="20" t="s">
        <v>215</v>
      </c>
      <c r="C180" s="32" t="s">
        <v>303</v>
      </c>
      <c r="D180" s="30" t="s">
        <v>29</v>
      </c>
      <c r="E180" s="79">
        <v>18</v>
      </c>
      <c r="F180" s="31"/>
      <c r="G180" s="57"/>
      <c r="H180" s="57">
        <f t="shared" si="3"/>
        <v>0</v>
      </c>
      <c r="I180" s="21"/>
      <c r="J180" s="8"/>
    </row>
    <row r="181" spans="1:10" s="2" customFormat="1" ht="51" x14ac:dyDescent="0.25">
      <c r="A181" s="37"/>
      <c r="B181" s="20" t="s">
        <v>216</v>
      </c>
      <c r="C181" s="32" t="s">
        <v>255</v>
      </c>
      <c r="D181" s="30" t="s">
        <v>28</v>
      </c>
      <c r="E181" s="79">
        <v>7.5</v>
      </c>
      <c r="F181" s="31"/>
      <c r="G181" s="57"/>
      <c r="H181" s="57">
        <f t="shared" si="3"/>
        <v>0</v>
      </c>
      <c r="I181" s="21"/>
      <c r="J181" s="8"/>
    </row>
    <row r="182" spans="1:10" s="2" customFormat="1" ht="51" x14ac:dyDescent="0.25">
      <c r="A182" s="37"/>
      <c r="B182" s="20" t="s">
        <v>217</v>
      </c>
      <c r="C182" s="32" t="s">
        <v>304</v>
      </c>
      <c r="D182" s="30" t="s">
        <v>28</v>
      </c>
      <c r="E182" s="79">
        <v>12</v>
      </c>
      <c r="F182" s="31"/>
      <c r="G182" s="57"/>
      <c r="H182" s="57">
        <f t="shared" si="3"/>
        <v>0</v>
      </c>
      <c r="I182" s="21"/>
      <c r="J182" s="8"/>
    </row>
    <row r="183" spans="1:10" s="2" customFormat="1" ht="51" x14ac:dyDescent="0.25">
      <c r="A183" s="37"/>
      <c r="B183" s="20" t="s">
        <v>218</v>
      </c>
      <c r="C183" s="32" t="s">
        <v>286</v>
      </c>
      <c r="D183" s="30" t="s">
        <v>28</v>
      </c>
      <c r="E183" s="79">
        <v>3</v>
      </c>
      <c r="F183" s="31"/>
      <c r="G183" s="57"/>
      <c r="H183" s="57">
        <f t="shared" si="3"/>
        <v>0</v>
      </c>
      <c r="I183" s="21"/>
      <c r="J183" s="8"/>
    </row>
    <row r="184" spans="1:10" s="2" customFormat="1" ht="38.25" x14ac:dyDescent="0.25">
      <c r="A184" s="37"/>
      <c r="B184" s="20" t="s">
        <v>219</v>
      </c>
      <c r="C184" s="32" t="s">
        <v>256</v>
      </c>
      <c r="D184" s="30" t="s">
        <v>33</v>
      </c>
      <c r="E184" s="79">
        <v>9</v>
      </c>
      <c r="F184" s="31"/>
      <c r="G184" s="58"/>
      <c r="H184" s="57">
        <f t="shared" si="3"/>
        <v>0</v>
      </c>
      <c r="I184" s="21"/>
      <c r="J184" s="8"/>
    </row>
    <row r="185" spans="1:10" s="2" customFormat="1" ht="25.5" x14ac:dyDescent="0.25">
      <c r="A185" s="37"/>
      <c r="B185" s="20" t="s">
        <v>220</v>
      </c>
      <c r="C185" s="32" t="s">
        <v>257</v>
      </c>
      <c r="D185" s="30" t="s">
        <v>29</v>
      </c>
      <c r="E185" s="79">
        <v>3</v>
      </c>
      <c r="F185" s="31"/>
      <c r="G185" s="57"/>
      <c r="H185" s="57">
        <f t="shared" si="3"/>
        <v>0</v>
      </c>
      <c r="I185" s="21"/>
      <c r="J185" s="8"/>
    </row>
    <row r="186" spans="1:10" s="2" customFormat="1" ht="25.5" x14ac:dyDescent="0.25">
      <c r="A186" s="37"/>
      <c r="B186" s="20" t="s">
        <v>221</v>
      </c>
      <c r="C186" s="32" t="s">
        <v>287</v>
      </c>
      <c r="D186" s="30" t="s">
        <v>29</v>
      </c>
      <c r="E186" s="79">
        <v>1</v>
      </c>
      <c r="F186" s="31"/>
      <c r="G186" s="57"/>
      <c r="H186" s="57">
        <f t="shared" si="3"/>
        <v>0</v>
      </c>
      <c r="I186" s="21"/>
      <c r="J186" s="8"/>
    </row>
    <row r="187" spans="1:10" s="2" customFormat="1" ht="25.5" x14ac:dyDescent="0.25">
      <c r="A187" s="37"/>
      <c r="B187" s="20" t="s">
        <v>222</v>
      </c>
      <c r="C187" s="32" t="s">
        <v>258</v>
      </c>
      <c r="D187" s="30" t="s">
        <v>29</v>
      </c>
      <c r="E187" s="79">
        <v>3</v>
      </c>
      <c r="F187" s="31"/>
      <c r="G187" s="57"/>
      <c r="H187" s="57">
        <f t="shared" si="3"/>
        <v>0</v>
      </c>
      <c r="I187" s="21"/>
      <c r="J187" s="8"/>
    </row>
    <row r="188" spans="1:10" s="2" customFormat="1" ht="25.5" x14ac:dyDescent="0.25">
      <c r="A188" s="37"/>
      <c r="B188" s="20" t="s">
        <v>223</v>
      </c>
      <c r="C188" s="32" t="s">
        <v>288</v>
      </c>
      <c r="D188" s="30" t="s">
        <v>29</v>
      </c>
      <c r="E188" s="79">
        <v>2</v>
      </c>
      <c r="F188" s="31"/>
      <c r="G188" s="57"/>
      <c r="H188" s="57">
        <f t="shared" si="3"/>
        <v>0</v>
      </c>
      <c r="I188" s="21"/>
      <c r="J188" s="8"/>
    </row>
    <row r="189" spans="1:10" s="2" customFormat="1" ht="63.75" x14ac:dyDescent="0.25">
      <c r="A189" s="37"/>
      <c r="B189" s="20" t="s">
        <v>224</v>
      </c>
      <c r="C189" s="32" t="s">
        <v>259</v>
      </c>
      <c r="D189" s="30" t="s">
        <v>29</v>
      </c>
      <c r="E189" s="79">
        <v>3</v>
      </c>
      <c r="F189" s="31"/>
      <c r="G189" s="57"/>
      <c r="H189" s="57">
        <f t="shared" si="3"/>
        <v>0</v>
      </c>
      <c r="I189" s="21"/>
      <c r="J189" s="8"/>
    </row>
    <row r="190" spans="1:10" s="2" customFormat="1" x14ac:dyDescent="0.25">
      <c r="A190" s="37"/>
      <c r="B190" s="67" t="s">
        <v>97</v>
      </c>
      <c r="C190" s="51" t="s">
        <v>34</v>
      </c>
      <c r="D190" s="68"/>
      <c r="E190" s="77"/>
      <c r="F190" s="53"/>
      <c r="G190" s="52"/>
      <c r="H190" s="53">
        <f>+H191+H195+H200+H210+H213+H215</f>
        <v>0</v>
      </c>
      <c r="I190" s="21"/>
      <c r="J190" s="8"/>
    </row>
    <row r="191" spans="1:10" s="2" customFormat="1" x14ac:dyDescent="0.25">
      <c r="A191" s="37"/>
      <c r="B191" s="50" t="s">
        <v>98</v>
      </c>
      <c r="C191" s="50" t="s">
        <v>70</v>
      </c>
      <c r="D191" s="55"/>
      <c r="E191" s="78"/>
      <c r="F191" s="56"/>
      <c r="G191" s="56"/>
      <c r="H191" s="49">
        <f>SUM(H192:H194)</f>
        <v>0</v>
      </c>
      <c r="I191" s="21"/>
      <c r="J191" s="8"/>
    </row>
    <row r="192" spans="1:10" s="2" customFormat="1" ht="38.25" x14ac:dyDescent="0.25">
      <c r="A192" s="37"/>
      <c r="B192" s="20" t="s">
        <v>225</v>
      </c>
      <c r="C192" s="32" t="s">
        <v>300</v>
      </c>
      <c r="D192" s="30" t="s">
        <v>27</v>
      </c>
      <c r="E192" s="79">
        <v>2.8</v>
      </c>
      <c r="F192" s="31"/>
      <c r="G192" s="57"/>
      <c r="H192" s="57">
        <f t="shared" si="3"/>
        <v>0</v>
      </c>
      <c r="I192" s="21"/>
      <c r="J192" s="8"/>
    </row>
    <row r="193" spans="1:10" s="2" customFormat="1" ht="38.25" x14ac:dyDescent="0.25">
      <c r="A193" s="37"/>
      <c r="B193" s="20" t="s">
        <v>226</v>
      </c>
      <c r="C193" s="32" t="s">
        <v>44</v>
      </c>
      <c r="D193" s="30" t="s">
        <v>33</v>
      </c>
      <c r="E193" s="79">
        <v>3.6</v>
      </c>
      <c r="F193" s="31"/>
      <c r="G193" s="57"/>
      <c r="H193" s="57">
        <f t="shared" si="3"/>
        <v>0</v>
      </c>
      <c r="I193" s="21"/>
      <c r="J193" s="8"/>
    </row>
    <row r="194" spans="1:10" s="2" customFormat="1" ht="38.25" x14ac:dyDescent="0.25">
      <c r="A194" s="37"/>
      <c r="B194" s="20" t="s">
        <v>227</v>
      </c>
      <c r="C194" s="32" t="s">
        <v>302</v>
      </c>
      <c r="D194" s="30" t="s">
        <v>254</v>
      </c>
      <c r="E194" s="79">
        <v>3.6</v>
      </c>
      <c r="F194" s="31"/>
      <c r="G194" s="57"/>
      <c r="H194" s="57">
        <f t="shared" si="3"/>
        <v>0</v>
      </c>
      <c r="I194" s="21"/>
      <c r="J194" s="8"/>
    </row>
    <row r="195" spans="1:10" s="2" customFormat="1" x14ac:dyDescent="0.25">
      <c r="A195" s="37"/>
      <c r="B195" s="50" t="s">
        <v>372</v>
      </c>
      <c r="C195" s="50" t="s">
        <v>67</v>
      </c>
      <c r="D195" s="55"/>
      <c r="E195" s="78"/>
      <c r="F195" s="56"/>
      <c r="G195" s="56"/>
      <c r="H195" s="49">
        <f>SUM(H196:H199)</f>
        <v>0</v>
      </c>
      <c r="I195" s="21"/>
      <c r="J195" s="8"/>
    </row>
    <row r="196" spans="1:10" s="2" customFormat="1" ht="38.25" x14ac:dyDescent="0.25">
      <c r="A196" s="37"/>
      <c r="B196" s="20" t="s">
        <v>228</v>
      </c>
      <c r="C196" s="32" t="s">
        <v>305</v>
      </c>
      <c r="D196" s="30" t="s">
        <v>29</v>
      </c>
      <c r="E196" s="79">
        <v>22</v>
      </c>
      <c r="F196" s="31"/>
      <c r="G196" s="58"/>
      <c r="H196" s="57">
        <f t="shared" si="3"/>
        <v>0</v>
      </c>
      <c r="I196" s="21"/>
      <c r="J196" s="8"/>
    </row>
    <row r="197" spans="1:10" s="2" customFormat="1" ht="51" x14ac:dyDescent="0.25">
      <c r="A197" s="37"/>
      <c r="B197" s="20" t="s">
        <v>229</v>
      </c>
      <c r="C197" s="32" t="s">
        <v>289</v>
      </c>
      <c r="D197" s="30" t="s">
        <v>27</v>
      </c>
      <c r="E197" s="79">
        <v>6.8</v>
      </c>
      <c r="F197" s="31"/>
      <c r="G197" s="57"/>
      <c r="H197" s="57">
        <f t="shared" si="3"/>
        <v>0</v>
      </c>
      <c r="I197" s="21"/>
      <c r="J197" s="8"/>
    </row>
    <row r="198" spans="1:10" s="2" customFormat="1" ht="38.25" x14ac:dyDescent="0.25">
      <c r="A198" s="37"/>
      <c r="B198" s="20" t="s">
        <v>230</v>
      </c>
      <c r="C198" s="32" t="s">
        <v>76</v>
      </c>
      <c r="D198" s="30" t="s">
        <v>29</v>
      </c>
      <c r="E198" s="79">
        <v>35</v>
      </c>
      <c r="F198" s="31"/>
      <c r="G198" s="57"/>
      <c r="H198" s="57">
        <f t="shared" si="3"/>
        <v>0</v>
      </c>
      <c r="I198" s="21"/>
      <c r="J198" s="8"/>
    </row>
    <row r="199" spans="1:10" s="2" customFormat="1" ht="51" x14ac:dyDescent="0.25">
      <c r="A199" s="37"/>
      <c r="B199" s="20" t="s">
        <v>231</v>
      </c>
      <c r="C199" s="32" t="s">
        <v>306</v>
      </c>
      <c r="D199" s="30" t="s">
        <v>260</v>
      </c>
      <c r="E199" s="79">
        <v>35</v>
      </c>
      <c r="F199" s="31"/>
      <c r="G199" s="57"/>
      <c r="H199" s="57">
        <f t="shared" si="3"/>
        <v>0</v>
      </c>
      <c r="I199" s="21"/>
      <c r="J199" s="8"/>
    </row>
    <row r="200" spans="1:10" s="2" customFormat="1" x14ac:dyDescent="0.25">
      <c r="A200" s="37"/>
      <c r="B200" s="50" t="s">
        <v>373</v>
      </c>
      <c r="C200" s="50" t="s">
        <v>261</v>
      </c>
      <c r="D200" s="55"/>
      <c r="E200" s="78"/>
      <c r="F200" s="56"/>
      <c r="G200" s="56"/>
      <c r="H200" s="49">
        <f>SUM(H201:H209)</f>
        <v>0</v>
      </c>
      <c r="I200" s="21"/>
      <c r="J200" s="8"/>
    </row>
    <row r="201" spans="1:10" s="2" customFormat="1" ht="89.25" x14ac:dyDescent="0.25">
      <c r="A201" s="37"/>
      <c r="B201" s="20" t="s">
        <v>232</v>
      </c>
      <c r="C201" s="32" t="s">
        <v>307</v>
      </c>
      <c r="D201" s="30" t="s">
        <v>260</v>
      </c>
      <c r="E201" s="79">
        <v>35</v>
      </c>
      <c r="F201" s="31"/>
      <c r="G201" s="57"/>
      <c r="H201" s="57">
        <f t="shared" si="3"/>
        <v>0</v>
      </c>
      <c r="I201" s="21"/>
      <c r="J201" s="8"/>
    </row>
    <row r="202" spans="1:10" s="2" customFormat="1" ht="114.75" x14ac:dyDescent="0.25">
      <c r="A202" s="37"/>
      <c r="B202" s="20" t="s">
        <v>233</v>
      </c>
      <c r="C202" s="32" t="s">
        <v>308</v>
      </c>
      <c r="D202" s="30" t="s">
        <v>260</v>
      </c>
      <c r="E202" s="79">
        <v>6</v>
      </c>
      <c r="F202" s="31"/>
      <c r="G202" s="57"/>
      <c r="H202" s="57">
        <f t="shared" si="3"/>
        <v>0</v>
      </c>
      <c r="I202" s="21"/>
      <c r="J202" s="8"/>
    </row>
    <row r="203" spans="1:10" s="2" customFormat="1" ht="38.25" x14ac:dyDescent="0.25">
      <c r="A203" s="37"/>
      <c r="B203" s="20" t="s">
        <v>234</v>
      </c>
      <c r="C203" s="32" t="s">
        <v>262</v>
      </c>
      <c r="D203" s="30" t="s">
        <v>28</v>
      </c>
      <c r="E203" s="79">
        <v>60</v>
      </c>
      <c r="F203" s="31"/>
      <c r="G203" s="57"/>
      <c r="H203" s="57">
        <f t="shared" si="3"/>
        <v>0</v>
      </c>
      <c r="I203" s="21"/>
      <c r="J203" s="8"/>
    </row>
    <row r="204" spans="1:10" s="2" customFormat="1" ht="25.5" x14ac:dyDescent="0.25">
      <c r="A204" s="37"/>
      <c r="B204" s="20" t="s">
        <v>235</v>
      </c>
      <c r="C204" s="32" t="s">
        <v>263</v>
      </c>
      <c r="D204" s="30" t="s">
        <v>28</v>
      </c>
      <c r="E204" s="79">
        <v>110</v>
      </c>
      <c r="F204" s="31"/>
      <c r="G204" s="57"/>
      <c r="H204" s="57">
        <f t="shared" si="3"/>
        <v>0</v>
      </c>
      <c r="I204" s="21"/>
      <c r="J204" s="8"/>
    </row>
    <row r="205" spans="1:10" s="2" customFormat="1" ht="25.5" x14ac:dyDescent="0.25">
      <c r="A205" s="37"/>
      <c r="B205" s="20" t="s">
        <v>236</v>
      </c>
      <c r="C205" s="32" t="s">
        <v>264</v>
      </c>
      <c r="D205" s="30" t="s">
        <v>28</v>
      </c>
      <c r="E205" s="79">
        <v>55</v>
      </c>
      <c r="F205" s="31"/>
      <c r="G205" s="57"/>
      <c r="H205" s="57">
        <f t="shared" si="3"/>
        <v>0</v>
      </c>
      <c r="I205" s="21"/>
      <c r="J205" s="8"/>
    </row>
    <row r="206" spans="1:10" s="2" customFormat="1" ht="25.5" x14ac:dyDescent="0.25">
      <c r="A206" s="37"/>
      <c r="B206" s="20" t="s">
        <v>237</v>
      </c>
      <c r="C206" s="32" t="s">
        <v>265</v>
      </c>
      <c r="D206" s="30" t="s">
        <v>28</v>
      </c>
      <c r="E206" s="79">
        <v>110</v>
      </c>
      <c r="F206" s="31"/>
      <c r="G206" s="57"/>
      <c r="H206" s="57">
        <f t="shared" si="3"/>
        <v>0</v>
      </c>
      <c r="I206" s="21"/>
      <c r="J206" s="8"/>
    </row>
    <row r="207" spans="1:10" s="2" customFormat="1" ht="44.1" customHeight="1" x14ac:dyDescent="0.25">
      <c r="A207" s="37"/>
      <c r="B207" s="20" t="s">
        <v>238</v>
      </c>
      <c r="C207" s="32" t="s">
        <v>266</v>
      </c>
      <c r="D207" s="30" t="s">
        <v>29</v>
      </c>
      <c r="E207" s="79">
        <v>6</v>
      </c>
      <c r="F207" s="31"/>
      <c r="G207" s="57"/>
      <c r="H207" s="57">
        <f t="shared" si="3"/>
        <v>0</v>
      </c>
      <c r="I207" s="21"/>
      <c r="J207" s="8"/>
    </row>
    <row r="208" spans="1:10" s="2" customFormat="1" ht="51" x14ac:dyDescent="0.25">
      <c r="A208" s="37"/>
      <c r="B208" s="20" t="s">
        <v>239</v>
      </c>
      <c r="C208" s="32" t="s">
        <v>267</v>
      </c>
      <c r="D208" s="30" t="s">
        <v>29</v>
      </c>
      <c r="E208" s="79">
        <v>6</v>
      </c>
      <c r="F208" s="31"/>
      <c r="G208" s="57"/>
      <c r="H208" s="57">
        <f t="shared" si="3"/>
        <v>0</v>
      </c>
      <c r="I208" s="21"/>
      <c r="J208" s="8"/>
    </row>
    <row r="209" spans="1:10" s="2" customFormat="1" ht="51" x14ac:dyDescent="0.25">
      <c r="A209" s="37"/>
      <c r="B209" s="20" t="s">
        <v>240</v>
      </c>
      <c r="C209" s="32" t="s">
        <v>268</v>
      </c>
      <c r="D209" s="30" t="s">
        <v>29</v>
      </c>
      <c r="E209" s="79">
        <v>35</v>
      </c>
      <c r="F209" s="31"/>
      <c r="G209" s="57"/>
      <c r="H209" s="57">
        <f t="shared" si="3"/>
        <v>0</v>
      </c>
      <c r="I209" s="21"/>
      <c r="J209" s="8"/>
    </row>
    <row r="210" spans="1:10" s="2" customFormat="1" x14ac:dyDescent="0.25">
      <c r="A210" s="37"/>
      <c r="B210" s="50" t="s">
        <v>374</v>
      </c>
      <c r="C210" s="50" t="s">
        <v>71</v>
      </c>
      <c r="D210" s="55"/>
      <c r="E210" s="78"/>
      <c r="F210" s="56"/>
      <c r="G210" s="56"/>
      <c r="H210" s="49">
        <f>SUM(H211:H212)</f>
        <v>0</v>
      </c>
      <c r="I210" s="21"/>
      <c r="J210" s="8"/>
    </row>
    <row r="211" spans="1:10" s="2" customFormat="1" ht="63.75" x14ac:dyDescent="0.25">
      <c r="A211" s="37"/>
      <c r="B211" s="20" t="s">
        <v>241</v>
      </c>
      <c r="C211" s="32" t="s">
        <v>298</v>
      </c>
      <c r="D211" s="30" t="s">
        <v>27</v>
      </c>
      <c r="E211" s="79">
        <v>6</v>
      </c>
      <c r="F211" s="31"/>
      <c r="G211" s="57"/>
      <c r="H211" s="57">
        <f t="shared" si="3"/>
        <v>0</v>
      </c>
      <c r="I211" s="21"/>
      <c r="J211" s="8"/>
    </row>
    <row r="212" spans="1:10" s="2" customFormat="1" ht="63.75" x14ac:dyDescent="0.25">
      <c r="A212" s="37"/>
      <c r="B212" s="20" t="s">
        <v>242</v>
      </c>
      <c r="C212" s="32" t="s">
        <v>309</v>
      </c>
      <c r="D212" s="30" t="s">
        <v>27</v>
      </c>
      <c r="E212" s="79">
        <v>8.5</v>
      </c>
      <c r="F212" s="31"/>
      <c r="G212" s="57"/>
      <c r="H212" s="57">
        <f t="shared" si="3"/>
        <v>0</v>
      </c>
      <c r="I212" s="21"/>
      <c r="J212" s="8"/>
    </row>
    <row r="213" spans="1:10" s="2" customFormat="1" x14ac:dyDescent="0.25">
      <c r="A213" s="37"/>
      <c r="B213" s="50" t="s">
        <v>375</v>
      </c>
      <c r="C213" s="50" t="s">
        <v>31</v>
      </c>
      <c r="D213" s="55"/>
      <c r="E213" s="78"/>
      <c r="F213" s="56"/>
      <c r="G213" s="56"/>
      <c r="H213" s="49">
        <f>SUM(H214)</f>
        <v>0</v>
      </c>
      <c r="I213" s="21"/>
      <c r="J213" s="8"/>
    </row>
    <row r="214" spans="1:10" s="2" customFormat="1" ht="127.5" x14ac:dyDescent="0.25">
      <c r="A214" s="37"/>
      <c r="B214" s="20" t="s">
        <v>243</v>
      </c>
      <c r="C214" s="32" t="s">
        <v>310</v>
      </c>
      <c r="D214" s="30" t="s">
        <v>27</v>
      </c>
      <c r="E214" s="79">
        <v>12</v>
      </c>
      <c r="F214" s="31"/>
      <c r="G214" s="57"/>
      <c r="H214" s="57">
        <f t="shared" si="3"/>
        <v>0</v>
      </c>
      <c r="I214" s="21"/>
      <c r="J214" s="8"/>
    </row>
    <row r="215" spans="1:10" s="2" customFormat="1" x14ac:dyDescent="0.25">
      <c r="A215" s="37"/>
      <c r="B215" s="50" t="s">
        <v>376</v>
      </c>
      <c r="C215" s="50" t="s">
        <v>72</v>
      </c>
      <c r="D215" s="55"/>
      <c r="E215" s="78"/>
      <c r="F215" s="56"/>
      <c r="G215" s="56"/>
      <c r="H215" s="49">
        <f>SUM(H216:H234)</f>
        <v>0</v>
      </c>
      <c r="I215" s="21"/>
      <c r="J215" s="8"/>
    </row>
    <row r="216" spans="1:10" s="2" customFormat="1" ht="63.75" x14ac:dyDescent="0.25">
      <c r="A216" s="37"/>
      <c r="B216" s="20" t="s">
        <v>244</v>
      </c>
      <c r="C216" s="32" t="s">
        <v>269</v>
      </c>
      <c r="D216" s="30" t="s">
        <v>29</v>
      </c>
      <c r="E216" s="79">
        <v>8</v>
      </c>
      <c r="F216" s="31"/>
      <c r="G216" s="57"/>
      <c r="H216" s="57">
        <f t="shared" si="3"/>
        <v>0</v>
      </c>
      <c r="I216" s="21"/>
      <c r="J216" s="8"/>
    </row>
    <row r="217" spans="1:10" s="2" customFormat="1" ht="63.75" x14ac:dyDescent="0.25">
      <c r="A217" s="37"/>
      <c r="B217" s="20" t="s">
        <v>245</v>
      </c>
      <c r="C217" s="32" t="s">
        <v>270</v>
      </c>
      <c r="D217" s="30" t="s">
        <v>29</v>
      </c>
      <c r="E217" s="79">
        <v>18</v>
      </c>
      <c r="F217" s="31"/>
      <c r="G217" s="57"/>
      <c r="H217" s="57">
        <f t="shared" si="3"/>
        <v>0</v>
      </c>
      <c r="I217" s="21"/>
      <c r="J217" s="8"/>
    </row>
    <row r="218" spans="1:10" s="2" customFormat="1" ht="38.25" x14ac:dyDescent="0.25">
      <c r="A218" s="37"/>
      <c r="B218" s="20" t="s">
        <v>246</v>
      </c>
      <c r="C218" s="32" t="s">
        <v>327</v>
      </c>
      <c r="D218" s="30" t="s">
        <v>29</v>
      </c>
      <c r="E218" s="79">
        <v>1</v>
      </c>
      <c r="F218" s="31"/>
      <c r="G218" s="57"/>
      <c r="H218" s="57">
        <f t="shared" si="3"/>
        <v>0</v>
      </c>
      <c r="I218" s="21"/>
      <c r="J218" s="8"/>
    </row>
    <row r="219" spans="1:10" s="2" customFormat="1" ht="38.25" x14ac:dyDescent="0.25">
      <c r="A219" s="37"/>
      <c r="B219" s="20" t="s">
        <v>247</v>
      </c>
      <c r="C219" s="32" t="s">
        <v>290</v>
      </c>
      <c r="D219" s="30" t="s">
        <v>29</v>
      </c>
      <c r="E219" s="79">
        <v>1</v>
      </c>
      <c r="F219" s="31"/>
      <c r="G219" s="57"/>
      <c r="H219" s="57">
        <f t="shared" si="3"/>
        <v>0</v>
      </c>
      <c r="I219" s="21"/>
      <c r="J219" s="8"/>
    </row>
    <row r="220" spans="1:10" s="2" customFormat="1" ht="25.5" x14ac:dyDescent="0.25">
      <c r="A220" s="37"/>
      <c r="B220" s="20" t="s">
        <v>248</v>
      </c>
      <c r="C220" s="32" t="s">
        <v>38</v>
      </c>
      <c r="D220" s="30" t="s">
        <v>29</v>
      </c>
      <c r="E220" s="79">
        <v>12</v>
      </c>
      <c r="F220" s="31"/>
      <c r="G220" s="57"/>
      <c r="H220" s="57">
        <f t="shared" ref="H220:H283" si="4">+E220*F220</f>
        <v>0</v>
      </c>
      <c r="I220" s="21"/>
      <c r="J220" s="8"/>
    </row>
    <row r="221" spans="1:10" s="2" customFormat="1" ht="25.5" x14ac:dyDescent="0.25">
      <c r="A221" s="37"/>
      <c r="B221" s="20" t="s">
        <v>249</v>
      </c>
      <c r="C221" s="32" t="s">
        <v>39</v>
      </c>
      <c r="D221" s="30" t="s">
        <v>29</v>
      </c>
      <c r="E221" s="79">
        <v>12</v>
      </c>
      <c r="F221" s="31"/>
      <c r="G221" s="57"/>
      <c r="H221" s="57">
        <f t="shared" si="4"/>
        <v>0</v>
      </c>
      <c r="I221" s="21"/>
      <c r="J221" s="8"/>
    </row>
    <row r="222" spans="1:10" s="2" customFormat="1" ht="25.5" x14ac:dyDescent="0.25">
      <c r="A222" s="37"/>
      <c r="B222" s="20" t="s">
        <v>250</v>
      </c>
      <c r="C222" s="32" t="s">
        <v>271</v>
      </c>
      <c r="D222" s="30" t="s">
        <v>29</v>
      </c>
      <c r="E222" s="79">
        <v>8</v>
      </c>
      <c r="F222" s="31"/>
      <c r="G222" s="57"/>
      <c r="H222" s="57">
        <f t="shared" si="4"/>
        <v>0</v>
      </c>
      <c r="I222" s="21"/>
      <c r="J222" s="8"/>
    </row>
    <row r="223" spans="1:10" s="2" customFormat="1" ht="38.25" x14ac:dyDescent="0.25">
      <c r="A223" s="37"/>
      <c r="B223" s="20" t="s">
        <v>377</v>
      </c>
      <c r="C223" s="32" t="s">
        <v>40</v>
      </c>
      <c r="D223" s="30" t="s">
        <v>29</v>
      </c>
      <c r="E223" s="79">
        <v>12</v>
      </c>
      <c r="F223" s="31"/>
      <c r="G223" s="57"/>
      <c r="H223" s="57">
        <f t="shared" si="4"/>
        <v>0</v>
      </c>
      <c r="I223" s="21"/>
      <c r="J223" s="8"/>
    </row>
    <row r="224" spans="1:10" s="2" customFormat="1" ht="51" x14ac:dyDescent="0.25">
      <c r="A224" s="37"/>
      <c r="B224" s="20" t="s">
        <v>378</v>
      </c>
      <c r="C224" s="32" t="s">
        <v>311</v>
      </c>
      <c r="D224" s="30" t="s">
        <v>29</v>
      </c>
      <c r="E224" s="79">
        <v>18</v>
      </c>
      <c r="F224" s="31"/>
      <c r="G224" s="57"/>
      <c r="H224" s="57">
        <f t="shared" si="4"/>
        <v>0</v>
      </c>
      <c r="I224" s="21"/>
      <c r="J224" s="8"/>
    </row>
    <row r="225" spans="1:10" s="2" customFormat="1" ht="51" x14ac:dyDescent="0.25">
      <c r="A225" s="37"/>
      <c r="B225" s="20" t="s">
        <v>379</v>
      </c>
      <c r="C225" s="32" t="s">
        <v>272</v>
      </c>
      <c r="D225" s="30" t="s">
        <v>29</v>
      </c>
      <c r="E225" s="79">
        <v>2</v>
      </c>
      <c r="F225" s="31"/>
      <c r="G225" s="57"/>
      <c r="H225" s="57">
        <f t="shared" si="4"/>
        <v>0</v>
      </c>
      <c r="I225" s="21"/>
      <c r="J225" s="8"/>
    </row>
    <row r="226" spans="1:10" s="2" customFormat="1" ht="25.5" x14ac:dyDescent="0.25">
      <c r="A226" s="37"/>
      <c r="B226" s="20" t="s">
        <v>380</v>
      </c>
      <c r="C226" s="32" t="s">
        <v>273</v>
      </c>
      <c r="D226" s="30" t="s">
        <v>29</v>
      </c>
      <c r="E226" s="79">
        <v>4</v>
      </c>
      <c r="F226" s="31"/>
      <c r="G226" s="57"/>
      <c r="H226" s="57">
        <f t="shared" si="4"/>
        <v>0</v>
      </c>
      <c r="I226" s="21"/>
      <c r="J226" s="8"/>
    </row>
    <row r="227" spans="1:10" s="2" customFormat="1" ht="38.25" x14ac:dyDescent="0.25">
      <c r="A227" s="37"/>
      <c r="B227" s="20" t="s">
        <v>381</v>
      </c>
      <c r="C227" s="32" t="s">
        <v>41</v>
      </c>
      <c r="D227" s="30" t="s">
        <v>29</v>
      </c>
      <c r="E227" s="79">
        <v>16</v>
      </c>
      <c r="F227" s="31"/>
      <c r="G227" s="57"/>
      <c r="H227" s="57">
        <f t="shared" si="4"/>
        <v>0</v>
      </c>
      <c r="I227" s="21"/>
      <c r="J227" s="8"/>
    </row>
    <row r="228" spans="1:10" s="2" customFormat="1" ht="38.25" x14ac:dyDescent="0.25">
      <c r="A228" s="37"/>
      <c r="B228" s="20" t="s">
        <v>382</v>
      </c>
      <c r="C228" s="32" t="s">
        <v>42</v>
      </c>
      <c r="D228" s="30" t="s">
        <v>29</v>
      </c>
      <c r="E228" s="79">
        <v>12</v>
      </c>
      <c r="F228" s="31"/>
      <c r="G228" s="57"/>
      <c r="H228" s="57">
        <f t="shared" si="4"/>
        <v>0</v>
      </c>
      <c r="I228" s="21"/>
      <c r="J228" s="8"/>
    </row>
    <row r="229" spans="1:10" s="2" customFormat="1" ht="38.25" x14ac:dyDescent="0.25">
      <c r="A229" s="37"/>
      <c r="B229" s="20" t="s">
        <v>383</v>
      </c>
      <c r="C229" s="32" t="s">
        <v>312</v>
      </c>
      <c r="D229" s="30" t="s">
        <v>29</v>
      </c>
      <c r="E229" s="79">
        <v>4</v>
      </c>
      <c r="F229" s="31"/>
      <c r="G229" s="57"/>
      <c r="H229" s="57">
        <f t="shared" si="4"/>
        <v>0</v>
      </c>
      <c r="I229" s="21"/>
      <c r="J229" s="8"/>
    </row>
    <row r="230" spans="1:10" s="2" customFormat="1" ht="25.5" x14ac:dyDescent="0.25">
      <c r="A230" s="37"/>
      <c r="B230" s="20" t="s">
        <v>384</v>
      </c>
      <c r="C230" s="32" t="s">
        <v>43</v>
      </c>
      <c r="D230" s="30" t="s">
        <v>29</v>
      </c>
      <c r="E230" s="79">
        <v>2</v>
      </c>
      <c r="F230" s="31"/>
      <c r="G230" s="57"/>
      <c r="H230" s="57">
        <f t="shared" si="4"/>
        <v>0</v>
      </c>
      <c r="I230" s="21"/>
      <c r="J230" s="8"/>
    </row>
    <row r="231" spans="1:10" s="2" customFormat="1" ht="25.5" x14ac:dyDescent="0.25">
      <c r="A231" s="37"/>
      <c r="B231" s="20" t="s">
        <v>385</v>
      </c>
      <c r="C231" s="32" t="s">
        <v>274</v>
      </c>
      <c r="D231" s="30" t="s">
        <v>29</v>
      </c>
      <c r="E231" s="79">
        <v>2</v>
      </c>
      <c r="F231" s="31"/>
      <c r="G231" s="57"/>
      <c r="H231" s="57">
        <f t="shared" si="4"/>
        <v>0</v>
      </c>
      <c r="I231" s="21"/>
      <c r="J231" s="8"/>
    </row>
    <row r="232" spans="1:10" s="2" customFormat="1" ht="44.1" customHeight="1" x14ac:dyDescent="0.25">
      <c r="A232" s="37"/>
      <c r="B232" s="20" t="s">
        <v>386</v>
      </c>
      <c r="C232" s="32" t="s">
        <v>275</v>
      </c>
      <c r="D232" s="30" t="s">
        <v>29</v>
      </c>
      <c r="E232" s="79">
        <v>2</v>
      </c>
      <c r="F232" s="31"/>
      <c r="G232" s="57"/>
      <c r="H232" s="57">
        <f t="shared" si="4"/>
        <v>0</v>
      </c>
      <c r="I232" s="21"/>
      <c r="J232" s="8"/>
    </row>
    <row r="233" spans="1:10" s="2" customFormat="1" ht="51" x14ac:dyDescent="0.25">
      <c r="A233" s="37"/>
      <c r="B233" s="20" t="s">
        <v>387</v>
      </c>
      <c r="C233" s="32" t="s">
        <v>313</v>
      </c>
      <c r="D233" s="30" t="s">
        <v>27</v>
      </c>
      <c r="E233" s="79">
        <v>4</v>
      </c>
      <c r="F233" s="31"/>
      <c r="G233" s="57"/>
      <c r="H233" s="57">
        <f t="shared" si="4"/>
        <v>0</v>
      </c>
      <c r="I233" s="21"/>
      <c r="J233" s="8"/>
    </row>
    <row r="234" spans="1:10" s="2" customFormat="1" ht="63.75" x14ac:dyDescent="0.25">
      <c r="A234" s="37"/>
      <c r="B234" s="20" t="s">
        <v>388</v>
      </c>
      <c r="C234" s="32" t="s">
        <v>291</v>
      </c>
      <c r="D234" s="30" t="s">
        <v>27</v>
      </c>
      <c r="E234" s="79">
        <v>12</v>
      </c>
      <c r="F234" s="31"/>
      <c r="G234" s="57"/>
      <c r="H234" s="57">
        <f t="shared" si="4"/>
        <v>0</v>
      </c>
      <c r="I234" s="21"/>
      <c r="J234" s="8"/>
    </row>
    <row r="235" spans="1:10" s="2" customFormat="1" x14ac:dyDescent="0.25">
      <c r="A235" s="37"/>
      <c r="B235" s="67" t="s">
        <v>99</v>
      </c>
      <c r="C235" s="51" t="s">
        <v>35</v>
      </c>
      <c r="D235" s="68"/>
      <c r="E235" s="77"/>
      <c r="F235" s="53"/>
      <c r="G235" s="52"/>
      <c r="H235" s="53">
        <f>+H236+H242+H246</f>
        <v>0</v>
      </c>
      <c r="I235" s="21"/>
      <c r="J235" s="8"/>
    </row>
    <row r="236" spans="1:10" s="2" customFormat="1" x14ac:dyDescent="0.25">
      <c r="A236" s="37"/>
      <c r="B236" s="50" t="s">
        <v>100</v>
      </c>
      <c r="C236" s="50" t="s">
        <v>70</v>
      </c>
      <c r="D236" s="55"/>
      <c r="E236" s="78"/>
      <c r="F236" s="56"/>
      <c r="G236" s="56"/>
      <c r="H236" s="49">
        <f>SUM(H237:H241)</f>
        <v>0</v>
      </c>
      <c r="I236" s="21"/>
      <c r="J236" s="8"/>
    </row>
    <row r="237" spans="1:10" s="2" customFormat="1" ht="51" x14ac:dyDescent="0.25">
      <c r="A237" s="37"/>
      <c r="B237" s="20" t="s">
        <v>389</v>
      </c>
      <c r="C237" s="32" t="s">
        <v>276</v>
      </c>
      <c r="D237" s="30" t="s">
        <v>27</v>
      </c>
      <c r="E237" s="79">
        <v>750</v>
      </c>
      <c r="F237" s="31"/>
      <c r="G237" s="57"/>
      <c r="H237" s="57">
        <f t="shared" si="4"/>
        <v>0</v>
      </c>
      <c r="I237" s="21"/>
      <c r="J237" s="8"/>
    </row>
    <row r="238" spans="1:10" s="2" customFormat="1" ht="38.25" x14ac:dyDescent="0.25">
      <c r="A238" s="37"/>
      <c r="B238" s="20" t="s">
        <v>390</v>
      </c>
      <c r="C238" s="32" t="s">
        <v>277</v>
      </c>
      <c r="D238" s="30" t="s">
        <v>27</v>
      </c>
      <c r="E238" s="79">
        <v>188</v>
      </c>
      <c r="F238" s="31"/>
      <c r="G238" s="57"/>
      <c r="H238" s="57">
        <f t="shared" si="4"/>
        <v>0</v>
      </c>
      <c r="I238" s="21"/>
      <c r="J238" s="8"/>
    </row>
    <row r="239" spans="1:10" s="2" customFormat="1" ht="51" x14ac:dyDescent="0.25">
      <c r="A239" s="37"/>
      <c r="B239" s="20" t="s">
        <v>391</v>
      </c>
      <c r="C239" s="32" t="s">
        <v>314</v>
      </c>
      <c r="D239" s="30" t="s">
        <v>33</v>
      </c>
      <c r="E239" s="79">
        <v>650</v>
      </c>
      <c r="F239" s="31"/>
      <c r="G239" s="57"/>
      <c r="H239" s="57">
        <f t="shared" si="4"/>
        <v>0</v>
      </c>
      <c r="I239" s="21"/>
      <c r="J239" s="8"/>
    </row>
    <row r="240" spans="1:10" s="2" customFormat="1" ht="38.25" x14ac:dyDescent="0.25">
      <c r="A240" s="37"/>
      <c r="B240" s="20" t="s">
        <v>392</v>
      </c>
      <c r="C240" s="32" t="s">
        <v>44</v>
      </c>
      <c r="D240" s="30" t="s">
        <v>33</v>
      </c>
      <c r="E240" s="79">
        <v>77</v>
      </c>
      <c r="F240" s="31"/>
      <c r="G240" s="57"/>
      <c r="H240" s="57">
        <f t="shared" si="4"/>
        <v>0</v>
      </c>
      <c r="I240" s="21"/>
      <c r="J240" s="8"/>
    </row>
    <row r="241" spans="1:10" s="2" customFormat="1" ht="38.25" x14ac:dyDescent="0.25">
      <c r="A241" s="37"/>
      <c r="B241" s="20" t="s">
        <v>393</v>
      </c>
      <c r="C241" s="32" t="s">
        <v>302</v>
      </c>
      <c r="D241" s="30" t="s">
        <v>254</v>
      </c>
      <c r="E241" s="79">
        <v>77</v>
      </c>
      <c r="F241" s="31"/>
      <c r="G241" s="57"/>
      <c r="H241" s="57">
        <f t="shared" si="4"/>
        <v>0</v>
      </c>
      <c r="I241" s="21"/>
      <c r="J241" s="8"/>
    </row>
    <row r="242" spans="1:10" s="2" customFormat="1" x14ac:dyDescent="0.25">
      <c r="A242" s="37"/>
      <c r="B242" s="50" t="s">
        <v>101</v>
      </c>
      <c r="C242" s="50" t="s">
        <v>278</v>
      </c>
      <c r="D242" s="55"/>
      <c r="E242" s="78"/>
      <c r="F242" s="56"/>
      <c r="G242" s="56"/>
      <c r="H242" s="49">
        <f>SUM(H243:H245)</f>
        <v>0</v>
      </c>
      <c r="I242" s="21"/>
      <c r="J242" s="8"/>
    </row>
    <row r="243" spans="1:10" s="2" customFormat="1" ht="76.5" x14ac:dyDescent="0.25">
      <c r="A243" s="37"/>
      <c r="B243" s="20" t="s">
        <v>394</v>
      </c>
      <c r="C243" s="32" t="s">
        <v>315</v>
      </c>
      <c r="D243" s="30" t="s">
        <v>27</v>
      </c>
      <c r="E243" s="79">
        <v>188</v>
      </c>
      <c r="F243" s="31"/>
      <c r="G243" s="57"/>
      <c r="H243" s="57">
        <f t="shared" si="4"/>
        <v>0</v>
      </c>
      <c r="I243" s="21"/>
      <c r="J243" s="8"/>
    </row>
    <row r="244" spans="1:10" s="2" customFormat="1" ht="51" x14ac:dyDescent="0.25">
      <c r="A244" s="37"/>
      <c r="B244" s="20" t="s">
        <v>395</v>
      </c>
      <c r="C244" s="32" t="s">
        <v>279</v>
      </c>
      <c r="D244" s="30" t="s">
        <v>27</v>
      </c>
      <c r="E244" s="79">
        <v>12</v>
      </c>
      <c r="F244" s="31"/>
      <c r="G244" s="57"/>
      <c r="H244" s="57">
        <f t="shared" si="4"/>
        <v>0</v>
      </c>
      <c r="I244" s="21"/>
      <c r="J244" s="8"/>
    </row>
    <row r="245" spans="1:10" s="2" customFormat="1" ht="63.75" x14ac:dyDescent="0.25">
      <c r="A245" s="37"/>
      <c r="B245" s="20" t="s">
        <v>396</v>
      </c>
      <c r="C245" s="32" t="s">
        <v>316</v>
      </c>
      <c r="D245" s="30" t="s">
        <v>28</v>
      </c>
      <c r="E245" s="79">
        <v>110</v>
      </c>
      <c r="F245" s="31"/>
      <c r="G245" s="57"/>
      <c r="H245" s="57">
        <f t="shared" si="4"/>
        <v>0</v>
      </c>
      <c r="I245" s="21"/>
      <c r="J245" s="8"/>
    </row>
    <row r="246" spans="1:10" s="2" customFormat="1" x14ac:dyDescent="0.25">
      <c r="A246" s="37"/>
      <c r="B246" s="50" t="s">
        <v>102</v>
      </c>
      <c r="C246" s="50" t="s">
        <v>73</v>
      </c>
      <c r="D246" s="55"/>
      <c r="E246" s="78"/>
      <c r="F246" s="56"/>
      <c r="G246" s="56"/>
      <c r="H246" s="49">
        <f>SUM(H247:H248)</f>
        <v>0</v>
      </c>
      <c r="I246" s="21"/>
      <c r="J246" s="8"/>
    </row>
    <row r="247" spans="1:10" s="2" customFormat="1" ht="127.5" x14ac:dyDescent="0.25">
      <c r="A247" s="37"/>
      <c r="B247" s="20" t="s">
        <v>397</v>
      </c>
      <c r="C247" s="32" t="s">
        <v>317</v>
      </c>
      <c r="D247" s="30" t="s">
        <v>27</v>
      </c>
      <c r="E247" s="79">
        <v>725</v>
      </c>
      <c r="F247" s="31"/>
      <c r="G247" s="57"/>
      <c r="H247" s="57">
        <f t="shared" si="4"/>
        <v>0</v>
      </c>
      <c r="I247" s="21"/>
      <c r="J247" s="8"/>
    </row>
    <row r="248" spans="1:10" s="2" customFormat="1" ht="140.25" x14ac:dyDescent="0.25">
      <c r="A248" s="37"/>
      <c r="B248" s="20" t="s">
        <v>398</v>
      </c>
      <c r="C248" s="32" t="s">
        <v>318</v>
      </c>
      <c r="D248" s="30" t="s">
        <v>27</v>
      </c>
      <c r="E248" s="79">
        <v>20</v>
      </c>
      <c r="F248" s="31"/>
      <c r="G248" s="57"/>
      <c r="H248" s="57">
        <f t="shared" si="4"/>
        <v>0</v>
      </c>
      <c r="I248" s="21"/>
      <c r="J248" s="8"/>
    </row>
    <row r="249" spans="1:10" s="2" customFormat="1" x14ac:dyDescent="0.25">
      <c r="A249" s="37"/>
      <c r="B249" s="67" t="s">
        <v>103</v>
      </c>
      <c r="C249" s="51" t="s">
        <v>78</v>
      </c>
      <c r="D249" s="68"/>
      <c r="E249" s="77"/>
      <c r="F249" s="53"/>
      <c r="G249" s="52"/>
      <c r="H249" s="53">
        <f>+H250</f>
        <v>0</v>
      </c>
      <c r="I249" s="21"/>
      <c r="J249" s="8"/>
    </row>
    <row r="250" spans="1:10" s="2" customFormat="1" ht="25.5" x14ac:dyDescent="0.25">
      <c r="A250" s="37"/>
      <c r="B250" s="20" t="s">
        <v>399</v>
      </c>
      <c r="C250" s="32" t="s">
        <v>74</v>
      </c>
      <c r="D250" s="30" t="s">
        <v>27</v>
      </c>
      <c r="E250" s="79">
        <v>1800</v>
      </c>
      <c r="F250" s="31"/>
      <c r="G250" s="31"/>
      <c r="H250" s="57">
        <f t="shared" si="4"/>
        <v>0</v>
      </c>
      <c r="I250" s="21"/>
      <c r="J250" s="8"/>
    </row>
    <row r="251" spans="1:10" s="2" customFormat="1" x14ac:dyDescent="0.25">
      <c r="A251" s="37"/>
      <c r="B251" s="67" t="s">
        <v>104</v>
      </c>
      <c r="C251" s="51" t="s">
        <v>280</v>
      </c>
      <c r="D251" s="68"/>
      <c r="E251" s="77"/>
      <c r="F251" s="53"/>
      <c r="G251" s="52"/>
      <c r="H251" s="53">
        <f>SUM(H252:H283)</f>
        <v>0</v>
      </c>
      <c r="I251" s="21"/>
      <c r="J251" s="8"/>
    </row>
    <row r="252" spans="1:10" s="2" customFormat="1" ht="38.25" x14ac:dyDescent="0.25">
      <c r="A252" s="37"/>
      <c r="B252" s="20" t="s">
        <v>400</v>
      </c>
      <c r="C252" s="64" t="s">
        <v>328</v>
      </c>
      <c r="D252" s="30" t="s">
        <v>27</v>
      </c>
      <c r="E252" s="79">
        <v>38</v>
      </c>
      <c r="F252" s="31"/>
      <c r="G252" s="58"/>
      <c r="H252" s="57">
        <f t="shared" si="4"/>
        <v>0</v>
      </c>
      <c r="I252" s="21"/>
      <c r="J252" s="8"/>
    </row>
    <row r="253" spans="1:10" s="2" customFormat="1" ht="25.5" x14ac:dyDescent="0.25">
      <c r="A253" s="37"/>
      <c r="B253" s="20" t="s">
        <v>401</v>
      </c>
      <c r="C253" s="64" t="s">
        <v>329</v>
      </c>
      <c r="D253" s="30" t="s">
        <v>27</v>
      </c>
      <c r="E253" s="79">
        <v>52</v>
      </c>
      <c r="F253" s="31"/>
      <c r="G253" s="57"/>
      <c r="H253" s="57">
        <f t="shared" si="4"/>
        <v>0</v>
      </c>
      <c r="I253" s="21"/>
      <c r="J253" s="8"/>
    </row>
    <row r="254" spans="1:10" s="2" customFormat="1" ht="25.5" x14ac:dyDescent="0.25">
      <c r="A254" s="37"/>
      <c r="B254" s="20" t="s">
        <v>402</v>
      </c>
      <c r="C254" s="64" t="s">
        <v>330</v>
      </c>
      <c r="D254" s="30" t="s">
        <v>33</v>
      </c>
      <c r="E254" s="79">
        <v>4.5</v>
      </c>
      <c r="F254" s="31"/>
      <c r="G254" s="57"/>
      <c r="H254" s="57">
        <f t="shared" si="4"/>
        <v>0</v>
      </c>
      <c r="I254" s="21"/>
      <c r="J254" s="8"/>
    </row>
    <row r="255" spans="1:10" s="2" customFormat="1" ht="38.25" x14ac:dyDescent="0.25">
      <c r="A255" s="37"/>
      <c r="B255" s="20" t="s">
        <v>403</v>
      </c>
      <c r="C255" s="64" t="s">
        <v>331</v>
      </c>
      <c r="D255" s="30" t="s">
        <v>33</v>
      </c>
      <c r="E255" s="79">
        <v>4.5</v>
      </c>
      <c r="F255" s="31"/>
      <c r="G255" s="57"/>
      <c r="H255" s="57">
        <f t="shared" si="4"/>
        <v>0</v>
      </c>
      <c r="I255" s="21"/>
      <c r="J255" s="8"/>
    </row>
    <row r="256" spans="1:10" s="2" customFormat="1" ht="25.5" x14ac:dyDescent="0.25">
      <c r="A256" s="37"/>
      <c r="B256" s="20" t="s">
        <v>404</v>
      </c>
      <c r="C256" s="64" t="s">
        <v>332</v>
      </c>
      <c r="D256" s="30" t="s">
        <v>28</v>
      </c>
      <c r="E256" s="79">
        <v>42</v>
      </c>
      <c r="F256" s="31"/>
      <c r="G256" s="57"/>
      <c r="H256" s="57">
        <f t="shared" si="4"/>
        <v>0</v>
      </c>
      <c r="I256" s="21"/>
      <c r="J256" s="8"/>
    </row>
    <row r="257" spans="1:10" s="2" customFormat="1" ht="38.25" x14ac:dyDescent="0.25">
      <c r="A257" s="37"/>
      <c r="B257" s="20" t="s">
        <v>405</v>
      </c>
      <c r="C257" s="64" t="s">
        <v>357</v>
      </c>
      <c r="D257" s="30" t="s">
        <v>27</v>
      </c>
      <c r="E257" s="79">
        <v>180</v>
      </c>
      <c r="F257" s="31"/>
      <c r="G257" s="57"/>
      <c r="H257" s="57">
        <f t="shared" si="4"/>
        <v>0</v>
      </c>
      <c r="I257" s="21"/>
      <c r="J257" s="8"/>
    </row>
    <row r="258" spans="1:10" s="2" customFormat="1" ht="76.5" x14ac:dyDescent="0.25">
      <c r="A258" s="37"/>
      <c r="B258" s="20" t="s">
        <v>406</v>
      </c>
      <c r="C258" s="64" t="s">
        <v>358</v>
      </c>
      <c r="D258" s="30" t="s">
        <v>29</v>
      </c>
      <c r="E258" s="79">
        <v>6</v>
      </c>
      <c r="F258" s="31"/>
      <c r="G258" s="57"/>
      <c r="H258" s="57">
        <f t="shared" si="4"/>
        <v>0</v>
      </c>
      <c r="I258" s="21"/>
      <c r="J258" s="8"/>
    </row>
    <row r="259" spans="1:10" s="2" customFormat="1" ht="25.5" x14ac:dyDescent="0.25">
      <c r="A259" s="37"/>
      <c r="B259" s="20" t="s">
        <v>407</v>
      </c>
      <c r="C259" s="64" t="s">
        <v>333</v>
      </c>
      <c r="D259" s="30" t="s">
        <v>29</v>
      </c>
      <c r="E259" s="79">
        <v>4</v>
      </c>
      <c r="F259" s="31"/>
      <c r="G259" s="57"/>
      <c r="H259" s="57">
        <f t="shared" si="4"/>
        <v>0</v>
      </c>
      <c r="I259" s="21"/>
      <c r="J259" s="8"/>
    </row>
    <row r="260" spans="1:10" s="2" customFormat="1" ht="30.75" customHeight="1" x14ac:dyDescent="0.25">
      <c r="A260" s="37"/>
      <c r="B260" s="20" t="s">
        <v>408</v>
      </c>
      <c r="C260" s="64" t="s">
        <v>334</v>
      </c>
      <c r="D260" s="30" t="s">
        <v>29</v>
      </c>
      <c r="E260" s="79">
        <v>1</v>
      </c>
      <c r="F260" s="31"/>
      <c r="G260" s="57"/>
      <c r="H260" s="57">
        <f t="shared" si="4"/>
        <v>0</v>
      </c>
      <c r="I260" s="21"/>
      <c r="J260" s="8"/>
    </row>
    <row r="261" spans="1:10" s="2" customFormat="1" ht="38.25" x14ac:dyDescent="0.25">
      <c r="A261" s="37"/>
      <c r="B261" s="20" t="s">
        <v>409</v>
      </c>
      <c r="C261" s="64" t="s">
        <v>335</v>
      </c>
      <c r="D261" s="30" t="s">
        <v>27</v>
      </c>
      <c r="E261" s="79">
        <v>6</v>
      </c>
      <c r="F261" s="31"/>
      <c r="G261" s="57"/>
      <c r="H261" s="57">
        <f t="shared" si="4"/>
        <v>0</v>
      </c>
      <c r="I261" s="21"/>
      <c r="J261" s="8"/>
    </row>
    <row r="262" spans="1:10" s="2" customFormat="1" ht="33" customHeight="1" x14ac:dyDescent="0.25">
      <c r="A262" s="37"/>
      <c r="B262" s="20" t="s">
        <v>410</v>
      </c>
      <c r="C262" s="64" t="s">
        <v>336</v>
      </c>
      <c r="D262" s="30" t="s">
        <v>260</v>
      </c>
      <c r="E262" s="79">
        <v>2</v>
      </c>
      <c r="F262" s="31"/>
      <c r="G262" s="57"/>
      <c r="H262" s="57">
        <f t="shared" si="4"/>
        <v>0</v>
      </c>
      <c r="I262" s="21"/>
      <c r="J262" s="8"/>
    </row>
    <row r="263" spans="1:10" s="2" customFormat="1" ht="38.25" x14ac:dyDescent="0.25">
      <c r="A263" s="37"/>
      <c r="B263" s="20" t="s">
        <v>411</v>
      </c>
      <c r="C263" s="64" t="s">
        <v>337</v>
      </c>
      <c r="D263" s="30" t="s">
        <v>29</v>
      </c>
      <c r="E263" s="79">
        <v>2</v>
      </c>
      <c r="F263" s="31"/>
      <c r="G263" s="58"/>
      <c r="H263" s="57">
        <f t="shared" si="4"/>
        <v>0</v>
      </c>
      <c r="I263" s="21"/>
      <c r="J263" s="8"/>
    </row>
    <row r="264" spans="1:10" s="2" customFormat="1" ht="38.25" x14ac:dyDescent="0.25">
      <c r="A264" s="37"/>
      <c r="B264" s="20" t="s">
        <v>412</v>
      </c>
      <c r="C264" s="64" t="s">
        <v>331</v>
      </c>
      <c r="D264" s="30" t="s">
        <v>33</v>
      </c>
      <c r="E264" s="79">
        <v>1.2</v>
      </c>
      <c r="F264" s="31"/>
      <c r="G264" s="57"/>
      <c r="H264" s="57">
        <f t="shared" si="4"/>
        <v>0</v>
      </c>
      <c r="I264" s="21"/>
      <c r="J264" s="8"/>
    </row>
    <row r="265" spans="1:10" s="2" customFormat="1" ht="51" x14ac:dyDescent="0.25">
      <c r="A265" s="37"/>
      <c r="B265" s="20" t="s">
        <v>413</v>
      </c>
      <c r="C265" s="64" t="s">
        <v>338</v>
      </c>
      <c r="D265" s="30" t="s">
        <v>28</v>
      </c>
      <c r="E265" s="79">
        <v>16</v>
      </c>
      <c r="F265" s="31"/>
      <c r="G265" s="57"/>
      <c r="H265" s="57">
        <f t="shared" si="4"/>
        <v>0</v>
      </c>
      <c r="I265" s="21"/>
      <c r="J265" s="8"/>
    </row>
    <row r="266" spans="1:10" s="2" customFormat="1" ht="38.25" x14ac:dyDescent="0.25">
      <c r="A266" s="37"/>
      <c r="B266" s="20" t="s">
        <v>414</v>
      </c>
      <c r="C266" s="64" t="s">
        <v>339</v>
      </c>
      <c r="D266" s="30" t="s">
        <v>27</v>
      </c>
      <c r="E266" s="79">
        <v>12</v>
      </c>
      <c r="F266" s="31"/>
      <c r="G266" s="57"/>
      <c r="H266" s="57">
        <f t="shared" si="4"/>
        <v>0</v>
      </c>
      <c r="I266" s="21"/>
      <c r="J266" s="8"/>
    </row>
    <row r="267" spans="1:10" s="2" customFormat="1" ht="51" x14ac:dyDescent="0.25">
      <c r="A267" s="37"/>
      <c r="B267" s="20" t="s">
        <v>415</v>
      </c>
      <c r="C267" s="64" t="s">
        <v>340</v>
      </c>
      <c r="D267" s="30" t="s">
        <v>28</v>
      </c>
      <c r="E267" s="79">
        <v>4</v>
      </c>
      <c r="F267" s="31"/>
      <c r="G267" s="57"/>
      <c r="H267" s="57">
        <f t="shared" si="4"/>
        <v>0</v>
      </c>
      <c r="I267" s="21"/>
      <c r="J267" s="8"/>
    </row>
    <row r="268" spans="1:10" s="2" customFormat="1" ht="38.25" x14ac:dyDescent="0.25">
      <c r="A268" s="37"/>
      <c r="B268" s="20" t="s">
        <v>416</v>
      </c>
      <c r="C268" s="64" t="s">
        <v>341</v>
      </c>
      <c r="D268" s="30" t="s">
        <v>27</v>
      </c>
      <c r="E268" s="79">
        <v>9</v>
      </c>
      <c r="F268" s="31"/>
      <c r="G268" s="57"/>
      <c r="H268" s="57">
        <f t="shared" si="4"/>
        <v>0</v>
      </c>
      <c r="I268" s="21"/>
      <c r="J268" s="8"/>
    </row>
    <row r="269" spans="1:10" s="2" customFormat="1" ht="63.75" x14ac:dyDescent="0.25">
      <c r="A269" s="37"/>
      <c r="B269" s="20" t="s">
        <v>417</v>
      </c>
      <c r="C269" s="64" t="s">
        <v>342</v>
      </c>
      <c r="D269" s="30" t="s">
        <v>29</v>
      </c>
      <c r="E269" s="79">
        <v>1</v>
      </c>
      <c r="F269" s="31"/>
      <c r="G269" s="57"/>
      <c r="H269" s="57">
        <f t="shared" si="4"/>
        <v>0</v>
      </c>
      <c r="I269" s="21"/>
      <c r="J269" s="8"/>
    </row>
    <row r="270" spans="1:10" s="2" customFormat="1" ht="63.75" x14ac:dyDescent="0.25">
      <c r="A270" s="37"/>
      <c r="B270" s="20" t="s">
        <v>418</v>
      </c>
      <c r="C270" s="64" t="s">
        <v>343</v>
      </c>
      <c r="D270" s="30" t="s">
        <v>29</v>
      </c>
      <c r="E270" s="79">
        <v>2</v>
      </c>
      <c r="F270" s="31"/>
      <c r="G270" s="57"/>
      <c r="H270" s="57">
        <f t="shared" si="4"/>
        <v>0</v>
      </c>
      <c r="I270" s="21"/>
      <c r="J270" s="8"/>
    </row>
    <row r="271" spans="1:10" s="2" customFormat="1" ht="63.75" x14ac:dyDescent="0.25">
      <c r="A271" s="37"/>
      <c r="B271" s="20" t="s">
        <v>419</v>
      </c>
      <c r="C271" s="64" t="s">
        <v>359</v>
      </c>
      <c r="D271" s="30" t="s">
        <v>260</v>
      </c>
      <c r="E271" s="79">
        <v>6</v>
      </c>
      <c r="F271" s="31"/>
      <c r="G271" s="57"/>
      <c r="H271" s="57">
        <f t="shared" si="4"/>
        <v>0</v>
      </c>
      <c r="I271" s="21"/>
      <c r="J271" s="8"/>
    </row>
    <row r="272" spans="1:10" s="2" customFormat="1" ht="90.75" customHeight="1" x14ac:dyDescent="0.25">
      <c r="A272" s="37"/>
      <c r="B272" s="20" t="s">
        <v>420</v>
      </c>
      <c r="C272" s="64" t="s">
        <v>345</v>
      </c>
      <c r="D272" s="30" t="s">
        <v>260</v>
      </c>
      <c r="E272" s="79">
        <v>6</v>
      </c>
      <c r="F272" s="31"/>
      <c r="G272" s="57"/>
      <c r="H272" s="57">
        <f t="shared" si="4"/>
        <v>0</v>
      </c>
      <c r="I272" s="21"/>
      <c r="J272" s="8"/>
    </row>
    <row r="273" spans="1:10" s="2" customFormat="1" ht="25.5" x14ac:dyDescent="0.25">
      <c r="A273" s="37"/>
      <c r="B273" s="20" t="s">
        <v>421</v>
      </c>
      <c r="C273" s="64" t="s">
        <v>360</v>
      </c>
      <c r="D273" s="30" t="s">
        <v>28</v>
      </c>
      <c r="E273" s="79">
        <v>115</v>
      </c>
      <c r="F273" s="31"/>
      <c r="G273" s="57"/>
      <c r="H273" s="57">
        <f t="shared" si="4"/>
        <v>0</v>
      </c>
      <c r="I273" s="21"/>
      <c r="J273" s="8"/>
    </row>
    <row r="274" spans="1:10" s="2" customFormat="1" ht="33" customHeight="1" x14ac:dyDescent="0.25">
      <c r="A274" s="37"/>
      <c r="B274" s="20" t="s">
        <v>422</v>
      </c>
      <c r="C274" s="64" t="s">
        <v>361</v>
      </c>
      <c r="D274" s="30" t="s">
        <v>28</v>
      </c>
      <c r="E274" s="79">
        <v>230</v>
      </c>
      <c r="F274" s="31"/>
      <c r="G274" s="57"/>
      <c r="H274" s="57">
        <f t="shared" si="4"/>
        <v>0</v>
      </c>
      <c r="I274" s="21"/>
      <c r="J274" s="8"/>
    </row>
    <row r="275" spans="1:10" s="2" customFormat="1" ht="25.5" x14ac:dyDescent="0.25">
      <c r="A275" s="37"/>
      <c r="B275" s="20" t="s">
        <v>423</v>
      </c>
      <c r="C275" s="64" t="s">
        <v>346</v>
      </c>
      <c r="D275" s="30" t="s">
        <v>28</v>
      </c>
      <c r="E275" s="79">
        <v>80</v>
      </c>
      <c r="F275" s="31"/>
      <c r="G275" s="57"/>
      <c r="H275" s="57">
        <f t="shared" si="4"/>
        <v>0</v>
      </c>
      <c r="I275" s="21"/>
      <c r="J275" s="8"/>
    </row>
    <row r="276" spans="1:10" s="2" customFormat="1" ht="25.5" x14ac:dyDescent="0.25">
      <c r="A276" s="37"/>
      <c r="B276" s="20" t="s">
        <v>424</v>
      </c>
      <c r="C276" s="64" t="s">
        <v>347</v>
      </c>
      <c r="D276" s="30" t="s">
        <v>28</v>
      </c>
      <c r="E276" s="79">
        <v>220</v>
      </c>
      <c r="F276" s="31"/>
      <c r="G276" s="57"/>
      <c r="H276" s="57">
        <f t="shared" si="4"/>
        <v>0</v>
      </c>
      <c r="I276" s="21"/>
      <c r="J276" s="8"/>
    </row>
    <row r="277" spans="1:10" s="2" customFormat="1" ht="25.5" x14ac:dyDescent="0.25">
      <c r="A277" s="37"/>
      <c r="B277" s="20" t="s">
        <v>425</v>
      </c>
      <c r="C277" s="64" t="s">
        <v>348</v>
      </c>
      <c r="D277" s="30" t="s">
        <v>28</v>
      </c>
      <c r="E277" s="79">
        <v>232</v>
      </c>
      <c r="F277" s="31"/>
      <c r="G277" s="57"/>
      <c r="H277" s="57">
        <f t="shared" si="4"/>
        <v>0</v>
      </c>
      <c r="I277" s="21"/>
      <c r="J277" s="8"/>
    </row>
    <row r="278" spans="1:10" s="2" customFormat="1" ht="38.25" x14ac:dyDescent="0.25">
      <c r="A278" s="37"/>
      <c r="B278" s="20" t="s">
        <v>426</v>
      </c>
      <c r="C278" s="32" t="s">
        <v>281</v>
      </c>
      <c r="D278" s="30" t="s">
        <v>29</v>
      </c>
      <c r="E278" s="79">
        <v>8</v>
      </c>
      <c r="F278" s="31"/>
      <c r="G278" s="57"/>
      <c r="H278" s="57">
        <f t="shared" si="4"/>
        <v>0</v>
      </c>
      <c r="I278" s="21"/>
      <c r="J278" s="8"/>
    </row>
    <row r="279" spans="1:10" s="2" customFormat="1" ht="42.75" customHeight="1" x14ac:dyDescent="0.25">
      <c r="A279" s="37"/>
      <c r="B279" s="20" t="s">
        <v>427</v>
      </c>
      <c r="C279" s="64" t="s">
        <v>352</v>
      </c>
      <c r="D279" s="30" t="s">
        <v>29</v>
      </c>
      <c r="E279" s="79">
        <v>2</v>
      </c>
      <c r="F279" s="31"/>
      <c r="G279" s="57"/>
      <c r="H279" s="57">
        <f t="shared" si="4"/>
        <v>0</v>
      </c>
      <c r="I279" s="21"/>
      <c r="J279" s="8"/>
    </row>
    <row r="280" spans="1:10" s="2" customFormat="1" ht="42" customHeight="1" x14ac:dyDescent="0.25">
      <c r="A280" s="37"/>
      <c r="B280" s="20" t="s">
        <v>428</v>
      </c>
      <c r="C280" s="32" t="s">
        <v>321</v>
      </c>
      <c r="D280" s="30" t="s">
        <v>29</v>
      </c>
      <c r="E280" s="79">
        <v>10</v>
      </c>
      <c r="F280" s="31"/>
      <c r="G280" s="57"/>
      <c r="H280" s="57">
        <f t="shared" si="4"/>
        <v>0</v>
      </c>
      <c r="I280" s="21"/>
      <c r="J280" s="8"/>
    </row>
    <row r="281" spans="1:10" s="2" customFormat="1" ht="40.5" customHeight="1" x14ac:dyDescent="0.25">
      <c r="A281" s="37"/>
      <c r="B281" s="20" t="s">
        <v>429</v>
      </c>
      <c r="C281" s="32" t="s">
        <v>322</v>
      </c>
      <c r="D281" s="30" t="s">
        <v>29</v>
      </c>
      <c r="E281" s="79">
        <v>2</v>
      </c>
      <c r="F281" s="31"/>
      <c r="G281" s="57"/>
      <c r="H281" s="57">
        <f t="shared" si="4"/>
        <v>0</v>
      </c>
      <c r="I281" s="21"/>
      <c r="J281" s="8"/>
    </row>
    <row r="282" spans="1:10" s="2" customFormat="1" ht="38.25" x14ac:dyDescent="0.25">
      <c r="A282" s="37"/>
      <c r="B282" s="20" t="s">
        <v>430</v>
      </c>
      <c r="C282" s="32" t="s">
        <v>323</v>
      </c>
      <c r="D282" s="30" t="s">
        <v>29</v>
      </c>
      <c r="E282" s="79">
        <v>2</v>
      </c>
      <c r="F282" s="31"/>
      <c r="G282" s="57"/>
      <c r="H282" s="57">
        <f t="shared" si="4"/>
        <v>0</v>
      </c>
      <c r="I282" s="21"/>
      <c r="J282" s="8"/>
    </row>
    <row r="283" spans="1:10" s="2" customFormat="1" ht="38.25" x14ac:dyDescent="0.25">
      <c r="A283" s="37"/>
      <c r="B283" s="20" t="s">
        <v>431</v>
      </c>
      <c r="C283" s="64" t="s">
        <v>362</v>
      </c>
      <c r="D283" s="30" t="s">
        <v>29</v>
      </c>
      <c r="E283" s="79">
        <v>1</v>
      </c>
      <c r="F283" s="31"/>
      <c r="G283" s="57"/>
      <c r="H283" s="57">
        <f t="shared" si="4"/>
        <v>0</v>
      </c>
      <c r="I283" s="21"/>
      <c r="J283" s="8"/>
    </row>
    <row r="284" spans="1:10" s="2" customFormat="1" x14ac:dyDescent="0.25">
      <c r="B284" s="42"/>
      <c r="C284" s="43" t="s">
        <v>75</v>
      </c>
      <c r="D284" s="42"/>
      <c r="E284" s="81"/>
      <c r="F284" s="42"/>
      <c r="G284" s="42"/>
      <c r="H284" s="42"/>
      <c r="I284" s="21"/>
      <c r="J284" s="31"/>
    </row>
    <row r="285" spans="1:10" s="2" customFormat="1" x14ac:dyDescent="0.25">
      <c r="B285" s="36"/>
      <c r="C285" s="32"/>
      <c r="D285" s="30"/>
      <c r="E285" s="79"/>
      <c r="F285" s="31"/>
      <c r="G285" s="35"/>
      <c r="H285" s="31"/>
      <c r="I285" s="21"/>
      <c r="J285" s="31"/>
    </row>
    <row r="286" spans="1:10" s="2" customFormat="1" ht="25.5" x14ac:dyDescent="0.25">
      <c r="B286" s="70" t="s">
        <v>22</v>
      </c>
      <c r="C286" s="48" t="str">
        <f>+VLOOKUP($B286,$B$19:$I$283,2,0)</f>
        <v>Rehabilitación del Centro de Salud Mamatla, CLUES JCSSA004715 en el municipio de San Martin de bolaños, Jalisco</v>
      </c>
      <c r="D286" s="30"/>
      <c r="E286" s="79"/>
      <c r="F286" s="31"/>
      <c r="G286" s="34"/>
      <c r="H286" s="34">
        <f>H287+H290+H291+H292+H295+H302+H306+H307</f>
        <v>0</v>
      </c>
      <c r="I286" s="21"/>
      <c r="J286" s="31"/>
    </row>
    <row r="287" spans="1:10" s="2" customFormat="1" x14ac:dyDescent="0.25">
      <c r="B287" s="67" t="s">
        <v>23</v>
      </c>
      <c r="C287" s="29" t="str">
        <f t="shared" ref="C287:C329" si="5">+VLOOKUP($B287,$B$20:$I$283,2,0)</f>
        <v>PUERTAS Y VENTANAS</v>
      </c>
      <c r="D287" s="30"/>
      <c r="E287" s="79"/>
      <c r="F287" s="31"/>
      <c r="G287" s="35"/>
      <c r="H287" s="44">
        <f t="shared" ref="H287:H307" si="6">+VLOOKUP($B287,$B$20:$I$283,7,0)</f>
        <v>0</v>
      </c>
      <c r="I287" s="21"/>
      <c r="J287" s="31"/>
    </row>
    <row r="288" spans="1:10" s="2" customFormat="1" x14ac:dyDescent="0.25">
      <c r="B288" s="50" t="s">
        <v>79</v>
      </c>
      <c r="C288" s="50" t="str">
        <f t="shared" si="5"/>
        <v>DESMANTELAMIENTO</v>
      </c>
      <c r="D288" s="30"/>
      <c r="E288" s="79"/>
      <c r="F288" s="31"/>
      <c r="G288" s="34"/>
      <c r="H288" s="49">
        <f t="shared" si="6"/>
        <v>0</v>
      </c>
      <c r="I288" s="21"/>
      <c r="J288" s="31"/>
    </row>
    <row r="289" spans="2:10" s="2" customFormat="1" x14ac:dyDescent="0.25">
      <c r="B289" s="50" t="s">
        <v>80</v>
      </c>
      <c r="C289" s="50" t="str">
        <f t="shared" si="5"/>
        <v>PUERTA Y VENTANA</v>
      </c>
      <c r="D289" s="30"/>
      <c r="E289" s="79"/>
      <c r="F289" s="31"/>
      <c r="G289" s="34"/>
      <c r="H289" s="49">
        <f t="shared" si="6"/>
        <v>0</v>
      </c>
      <c r="I289" s="21"/>
      <c r="J289" s="31"/>
    </row>
    <row r="290" spans="2:10" s="2" customFormat="1" x14ac:dyDescent="0.25">
      <c r="B290" s="67" t="s">
        <v>24</v>
      </c>
      <c r="C290" s="29" t="str">
        <f t="shared" si="5"/>
        <v>PINTURA</v>
      </c>
      <c r="D290" s="30"/>
      <c r="E290" s="79"/>
      <c r="F290" s="31"/>
      <c r="G290" s="35"/>
      <c r="H290" s="44">
        <f t="shared" si="6"/>
        <v>0</v>
      </c>
      <c r="I290" s="21"/>
      <c r="J290" s="31"/>
    </row>
    <row r="291" spans="2:10" s="2" customFormat="1" x14ac:dyDescent="0.25">
      <c r="B291" s="67" t="s">
        <v>81</v>
      </c>
      <c r="C291" s="29" t="str">
        <f t="shared" si="5"/>
        <v>PISOS</v>
      </c>
      <c r="D291" s="30"/>
      <c r="E291" s="79"/>
      <c r="F291" s="31"/>
      <c r="G291" s="35"/>
      <c r="H291" s="44">
        <f t="shared" si="6"/>
        <v>0</v>
      </c>
      <c r="I291" s="21"/>
      <c r="J291" s="31"/>
    </row>
    <row r="292" spans="2:10" s="2" customFormat="1" x14ac:dyDescent="0.25">
      <c r="B292" s="67" t="s">
        <v>82</v>
      </c>
      <c r="C292" s="29" t="str">
        <f t="shared" si="5"/>
        <v>INSTALACION HIDRO SANITARIA</v>
      </c>
      <c r="D292" s="30"/>
      <c r="E292" s="79"/>
      <c r="F292" s="31"/>
      <c r="G292" s="35"/>
      <c r="H292" s="44">
        <f t="shared" si="6"/>
        <v>0</v>
      </c>
      <c r="I292" s="21"/>
      <c r="J292" s="31"/>
    </row>
    <row r="293" spans="2:10" s="2" customFormat="1" x14ac:dyDescent="0.25">
      <c r="B293" s="50" t="s">
        <v>363</v>
      </c>
      <c r="C293" s="50" t="str">
        <f t="shared" si="5"/>
        <v>DEMOLICION</v>
      </c>
      <c r="D293" s="30"/>
      <c r="E293" s="79"/>
      <c r="F293" s="31"/>
      <c r="G293" s="34"/>
      <c r="H293" s="49">
        <f t="shared" si="6"/>
        <v>0</v>
      </c>
      <c r="I293" s="21"/>
      <c r="J293" s="31"/>
    </row>
    <row r="294" spans="2:10" s="2" customFormat="1" x14ac:dyDescent="0.25">
      <c r="B294" s="50" t="s">
        <v>364</v>
      </c>
      <c r="C294" s="50" t="str">
        <f t="shared" si="5"/>
        <v>LINEA PRINCIPAL</v>
      </c>
      <c r="D294" s="30"/>
      <c r="E294" s="79"/>
      <c r="F294" s="31"/>
      <c r="G294" s="34"/>
      <c r="H294" s="49">
        <f t="shared" si="6"/>
        <v>0</v>
      </c>
      <c r="I294" s="21"/>
      <c r="J294" s="31"/>
    </row>
    <row r="295" spans="2:10" s="2" customFormat="1" x14ac:dyDescent="0.25">
      <c r="B295" s="67" t="s">
        <v>83</v>
      </c>
      <c r="C295" s="29" t="str">
        <f t="shared" si="5"/>
        <v>BAÑOS</v>
      </c>
      <c r="D295" s="30"/>
      <c r="E295" s="79"/>
      <c r="F295" s="31"/>
      <c r="G295" s="35"/>
      <c r="H295" s="44">
        <f t="shared" si="6"/>
        <v>0</v>
      </c>
      <c r="I295" s="21"/>
      <c r="J295" s="31"/>
    </row>
    <row r="296" spans="2:10" s="2" customFormat="1" x14ac:dyDescent="0.25">
      <c r="B296" s="50" t="s">
        <v>84</v>
      </c>
      <c r="C296" s="50" t="str">
        <f t="shared" si="5"/>
        <v>DEMOLICION</v>
      </c>
      <c r="D296" s="30"/>
      <c r="E296" s="79"/>
      <c r="F296" s="31"/>
      <c r="G296" s="34"/>
      <c r="H296" s="49">
        <f t="shared" si="6"/>
        <v>0</v>
      </c>
      <c r="I296" s="21"/>
      <c r="J296" s="31"/>
    </row>
    <row r="297" spans="2:10" s="2" customFormat="1" x14ac:dyDescent="0.25">
      <c r="B297" s="50" t="s">
        <v>365</v>
      </c>
      <c r="C297" s="50" t="str">
        <f t="shared" si="5"/>
        <v>DESMANTELAMIENTO</v>
      </c>
      <c r="D297" s="30"/>
      <c r="E297" s="79"/>
      <c r="F297" s="31"/>
      <c r="G297" s="34"/>
      <c r="H297" s="49">
        <f t="shared" si="6"/>
        <v>0</v>
      </c>
      <c r="I297" s="21"/>
      <c r="J297" s="31"/>
    </row>
    <row r="298" spans="2:10" s="2" customFormat="1" x14ac:dyDescent="0.25">
      <c r="B298" s="50" t="s">
        <v>366</v>
      </c>
      <c r="C298" s="50" t="str">
        <f t="shared" si="5"/>
        <v>INSTALACION ELECTRICA</v>
      </c>
      <c r="D298" s="30"/>
      <c r="E298" s="79"/>
      <c r="F298" s="31"/>
      <c r="G298" s="34"/>
      <c r="H298" s="49">
        <f t="shared" si="6"/>
        <v>0</v>
      </c>
      <c r="I298" s="21"/>
      <c r="J298" s="31"/>
    </row>
    <row r="299" spans="2:10" s="2" customFormat="1" x14ac:dyDescent="0.25">
      <c r="B299" s="50" t="s">
        <v>367</v>
      </c>
      <c r="C299" s="50" t="str">
        <f t="shared" si="5"/>
        <v>SUMINISTRO Y COLOCACION DE PISO</v>
      </c>
      <c r="D299" s="30"/>
      <c r="E299" s="79"/>
      <c r="F299" s="31"/>
      <c r="G299" s="34"/>
      <c r="H299" s="49">
        <f t="shared" si="6"/>
        <v>0</v>
      </c>
      <c r="I299" s="21"/>
      <c r="J299" s="31"/>
    </row>
    <row r="300" spans="2:10" s="2" customFormat="1" x14ac:dyDescent="0.25">
      <c r="B300" s="50" t="s">
        <v>368</v>
      </c>
      <c r="C300" s="50" t="str">
        <f t="shared" si="5"/>
        <v>PINTURA</v>
      </c>
      <c r="D300" s="30"/>
      <c r="E300" s="79"/>
      <c r="F300" s="31"/>
      <c r="G300" s="34"/>
      <c r="H300" s="49">
        <f t="shared" si="6"/>
        <v>0</v>
      </c>
      <c r="I300" s="21"/>
      <c r="J300" s="31"/>
    </row>
    <row r="301" spans="2:10" s="2" customFormat="1" x14ac:dyDescent="0.25">
      <c r="B301" s="50" t="s">
        <v>369</v>
      </c>
      <c r="C301" s="50" t="str">
        <f t="shared" si="5"/>
        <v>MUEBLES DE BAÑO, ACCESORIOS Y EQUIPO</v>
      </c>
      <c r="D301" s="30"/>
      <c r="E301" s="79"/>
      <c r="F301" s="31"/>
      <c r="G301" s="34"/>
      <c r="H301" s="49">
        <f t="shared" si="6"/>
        <v>0</v>
      </c>
      <c r="I301" s="21"/>
      <c r="J301" s="31"/>
    </row>
    <row r="302" spans="2:10" s="2" customFormat="1" x14ac:dyDescent="0.25">
      <c r="B302" s="67" t="s">
        <v>85</v>
      </c>
      <c r="C302" s="29" t="str">
        <f t="shared" si="5"/>
        <v>AZOTEA</v>
      </c>
      <c r="D302" s="30"/>
      <c r="E302" s="79"/>
      <c r="F302" s="31"/>
      <c r="G302" s="35"/>
      <c r="H302" s="44">
        <f t="shared" si="6"/>
        <v>0</v>
      </c>
      <c r="I302" s="21"/>
      <c r="J302" s="31"/>
    </row>
    <row r="303" spans="2:10" s="2" customFormat="1" x14ac:dyDescent="0.25">
      <c r="B303" s="50" t="s">
        <v>86</v>
      </c>
      <c r="C303" s="50" t="str">
        <f t="shared" si="5"/>
        <v>DEMOLICION</v>
      </c>
      <c r="D303" s="30"/>
      <c r="E303" s="79"/>
      <c r="F303" s="31"/>
      <c r="G303" s="34"/>
      <c r="H303" s="49">
        <f t="shared" si="6"/>
        <v>0</v>
      </c>
      <c r="I303" s="21"/>
      <c r="J303" s="31"/>
    </row>
    <row r="304" spans="2:10" s="2" customFormat="1" x14ac:dyDescent="0.25">
      <c r="B304" s="50" t="s">
        <v>87</v>
      </c>
      <c r="C304" s="50" t="str">
        <f t="shared" si="5"/>
        <v>ALBAÑILERIA</v>
      </c>
      <c r="D304" s="30"/>
      <c r="E304" s="79"/>
      <c r="F304" s="31"/>
      <c r="G304" s="34"/>
      <c r="H304" s="49">
        <f t="shared" si="6"/>
        <v>0</v>
      </c>
      <c r="I304" s="21"/>
      <c r="J304" s="31"/>
    </row>
    <row r="305" spans="2:10" s="2" customFormat="1" x14ac:dyDescent="0.25">
      <c r="B305" s="50" t="s">
        <v>88</v>
      </c>
      <c r="C305" s="50" t="str">
        <f t="shared" si="5"/>
        <v>IMPERMEABILIZANTE</v>
      </c>
      <c r="D305" s="30"/>
      <c r="E305" s="79"/>
      <c r="F305" s="31"/>
      <c r="G305" s="34"/>
      <c r="H305" s="49">
        <f t="shared" si="6"/>
        <v>0</v>
      </c>
      <c r="I305" s="21"/>
      <c r="J305" s="31"/>
    </row>
    <row r="306" spans="2:10" s="2" customFormat="1" x14ac:dyDescent="0.25">
      <c r="B306" s="67" t="s">
        <v>89</v>
      </c>
      <c r="C306" s="29" t="str">
        <f t="shared" si="5"/>
        <v>LIMPIEZA</v>
      </c>
      <c r="D306" s="30"/>
      <c r="E306" s="79"/>
      <c r="F306" s="31"/>
      <c r="G306" s="35"/>
      <c r="H306" s="44">
        <f t="shared" si="6"/>
        <v>0</v>
      </c>
      <c r="I306" s="21"/>
      <c r="J306" s="31"/>
    </row>
    <row r="307" spans="2:10" s="2" customFormat="1" x14ac:dyDescent="0.25">
      <c r="B307" s="67" t="s">
        <v>90</v>
      </c>
      <c r="C307" s="29" t="str">
        <f t="shared" si="5"/>
        <v>GENERALES</v>
      </c>
      <c r="D307" s="30"/>
      <c r="E307" s="79"/>
      <c r="F307" s="31"/>
      <c r="G307" s="35"/>
      <c r="H307" s="44">
        <f t="shared" si="6"/>
        <v>0</v>
      </c>
      <c r="I307" s="21"/>
      <c r="J307" s="31"/>
    </row>
    <row r="308" spans="2:10" s="2" customFormat="1" ht="25.5" x14ac:dyDescent="0.25">
      <c r="B308" s="59" t="s">
        <v>25</v>
      </c>
      <c r="C308" s="50" t="str">
        <f t="shared" si="5"/>
        <v>Rehabilitación del Centro de Salud Bolaños, CLUES JCSSA001075 en el municipio de Bolaños, Jalisco.</v>
      </c>
      <c r="D308" s="30"/>
      <c r="E308" s="79"/>
      <c r="F308" s="31"/>
      <c r="G308" s="34"/>
      <c r="H308" s="54">
        <f>H309+H312+H313+H314+H317+H324+H328+H329</f>
        <v>0</v>
      </c>
      <c r="I308" s="71"/>
      <c r="J308" s="31"/>
    </row>
    <row r="309" spans="2:10" s="2" customFormat="1" x14ac:dyDescent="0.25">
      <c r="B309" s="67" t="s">
        <v>91</v>
      </c>
      <c r="C309" s="29" t="str">
        <f t="shared" si="5"/>
        <v>PUERTAS Y VENTANAS</v>
      </c>
      <c r="D309" s="30"/>
      <c r="E309" s="79"/>
      <c r="F309" s="31"/>
      <c r="G309" s="35"/>
      <c r="H309" s="44">
        <f t="shared" ref="H309:H329" si="7">+VLOOKUP($B309,$B$20:$I$283,7,0)</f>
        <v>0</v>
      </c>
      <c r="I309" s="21"/>
      <c r="J309" s="31"/>
    </row>
    <row r="310" spans="2:10" s="2" customFormat="1" x14ac:dyDescent="0.25">
      <c r="B310" s="50" t="s">
        <v>92</v>
      </c>
      <c r="C310" s="50" t="str">
        <f t="shared" si="5"/>
        <v>DESMANTELAMIENTO</v>
      </c>
      <c r="D310" s="30"/>
      <c r="E310" s="79"/>
      <c r="F310" s="31"/>
      <c r="G310" s="34"/>
      <c r="H310" s="49">
        <f t="shared" si="7"/>
        <v>0</v>
      </c>
      <c r="I310" s="21"/>
      <c r="J310" s="31"/>
    </row>
    <row r="311" spans="2:10" s="2" customFormat="1" x14ac:dyDescent="0.25">
      <c r="B311" s="50" t="s">
        <v>93</v>
      </c>
      <c r="C311" s="50" t="str">
        <f t="shared" si="5"/>
        <v>PUERTA Y VENTANA</v>
      </c>
      <c r="D311" s="30"/>
      <c r="E311" s="79"/>
      <c r="F311" s="31"/>
      <c r="G311" s="34"/>
      <c r="H311" s="49">
        <f t="shared" si="7"/>
        <v>0</v>
      </c>
      <c r="I311" s="21"/>
      <c r="J311" s="31"/>
    </row>
    <row r="312" spans="2:10" s="2" customFormat="1" x14ac:dyDescent="0.25">
      <c r="B312" s="67" t="s">
        <v>94</v>
      </c>
      <c r="C312" s="29" t="str">
        <f t="shared" si="5"/>
        <v>PINTURA</v>
      </c>
      <c r="D312" s="30"/>
      <c r="E312" s="79"/>
      <c r="F312" s="31"/>
      <c r="G312" s="35"/>
      <c r="H312" s="49">
        <f t="shared" si="7"/>
        <v>0</v>
      </c>
      <c r="I312" s="21"/>
      <c r="J312" s="31"/>
    </row>
    <row r="313" spans="2:10" s="2" customFormat="1" x14ac:dyDescent="0.25">
      <c r="B313" s="67" t="s">
        <v>95</v>
      </c>
      <c r="C313" s="29" t="str">
        <f t="shared" si="5"/>
        <v>PISOS</v>
      </c>
      <c r="D313" s="30"/>
      <c r="E313" s="79"/>
      <c r="F313" s="31"/>
      <c r="G313" s="35"/>
      <c r="H313" s="44">
        <f t="shared" si="7"/>
        <v>0</v>
      </c>
      <c r="I313" s="21"/>
      <c r="J313" s="31"/>
    </row>
    <row r="314" spans="2:10" s="2" customFormat="1" x14ac:dyDescent="0.25">
      <c r="B314" s="67" t="s">
        <v>96</v>
      </c>
      <c r="C314" s="29" t="str">
        <f t="shared" si="5"/>
        <v>INSTALACION HIDRO SANITARIA</v>
      </c>
      <c r="D314" s="30"/>
      <c r="E314" s="79"/>
      <c r="F314" s="31"/>
      <c r="G314" s="35"/>
      <c r="H314" s="44">
        <f t="shared" si="7"/>
        <v>0</v>
      </c>
      <c r="I314" s="21"/>
      <c r="J314" s="31"/>
    </row>
    <row r="315" spans="2:10" s="2" customFormat="1" x14ac:dyDescent="0.25">
      <c r="B315" s="50" t="s">
        <v>370</v>
      </c>
      <c r="C315" s="50" t="str">
        <f t="shared" si="5"/>
        <v>DEMOLICION</v>
      </c>
      <c r="D315" s="30"/>
      <c r="E315" s="79"/>
      <c r="F315" s="31"/>
      <c r="G315" s="34"/>
      <c r="H315" s="49">
        <f t="shared" si="7"/>
        <v>0</v>
      </c>
      <c r="I315" s="21"/>
      <c r="J315" s="31"/>
    </row>
    <row r="316" spans="2:10" s="2" customFormat="1" x14ac:dyDescent="0.25">
      <c r="B316" s="50" t="s">
        <v>371</v>
      </c>
      <c r="C316" s="50" t="str">
        <f t="shared" si="5"/>
        <v>LINEA PRINCIPAL</v>
      </c>
      <c r="D316" s="30"/>
      <c r="E316" s="79"/>
      <c r="F316" s="31"/>
      <c r="G316" s="34"/>
      <c r="H316" s="49">
        <f t="shared" si="7"/>
        <v>0</v>
      </c>
      <c r="I316" s="21"/>
      <c r="J316" s="31"/>
    </row>
    <row r="317" spans="2:10" s="2" customFormat="1" x14ac:dyDescent="0.25">
      <c r="B317" s="67" t="s">
        <v>97</v>
      </c>
      <c r="C317" s="29" t="str">
        <f t="shared" si="5"/>
        <v>BAÑOS</v>
      </c>
      <c r="D317" s="30"/>
      <c r="E317" s="79"/>
      <c r="F317" s="31"/>
      <c r="G317" s="35"/>
      <c r="H317" s="44">
        <f t="shared" si="7"/>
        <v>0</v>
      </c>
      <c r="I317" s="21"/>
      <c r="J317" s="31"/>
    </row>
    <row r="318" spans="2:10" s="2" customFormat="1" x14ac:dyDescent="0.25">
      <c r="B318" s="50" t="s">
        <v>98</v>
      </c>
      <c r="C318" s="50" t="str">
        <f t="shared" si="5"/>
        <v>DEMOLICION</v>
      </c>
      <c r="D318" s="30"/>
      <c r="E318" s="79"/>
      <c r="F318" s="31"/>
      <c r="G318" s="34"/>
      <c r="H318" s="49">
        <f t="shared" si="7"/>
        <v>0</v>
      </c>
      <c r="I318" s="21"/>
      <c r="J318" s="31"/>
    </row>
    <row r="319" spans="2:10" s="2" customFormat="1" x14ac:dyDescent="0.25">
      <c r="B319" s="50" t="s">
        <v>372</v>
      </c>
      <c r="C319" s="50" t="str">
        <f t="shared" si="5"/>
        <v>DESMANTELAMIENTO</v>
      </c>
      <c r="D319" s="30"/>
      <c r="E319" s="79"/>
      <c r="F319" s="31"/>
      <c r="G319" s="34"/>
      <c r="H319" s="49">
        <f t="shared" si="7"/>
        <v>0</v>
      </c>
      <c r="I319" s="21"/>
      <c r="J319" s="31"/>
    </row>
    <row r="320" spans="2:10" s="2" customFormat="1" x14ac:dyDescent="0.25">
      <c r="B320" s="50" t="s">
        <v>373</v>
      </c>
      <c r="C320" s="50" t="str">
        <f t="shared" si="5"/>
        <v>INSTALACION ELECTRICA</v>
      </c>
      <c r="D320" s="30"/>
      <c r="E320" s="79"/>
      <c r="F320" s="31"/>
      <c r="G320" s="34"/>
      <c r="H320" s="49">
        <f t="shared" si="7"/>
        <v>0</v>
      </c>
      <c r="I320" s="21"/>
      <c r="J320" s="31"/>
    </row>
    <row r="321" spans="2:10" s="2" customFormat="1" x14ac:dyDescent="0.25">
      <c r="B321" s="50" t="s">
        <v>374</v>
      </c>
      <c r="C321" s="50" t="str">
        <f t="shared" si="5"/>
        <v>SUMINISTRO Y COLOCACION DE PISO</v>
      </c>
      <c r="D321" s="30"/>
      <c r="E321" s="79"/>
      <c r="F321" s="31"/>
      <c r="G321" s="34"/>
      <c r="H321" s="49">
        <f t="shared" si="7"/>
        <v>0</v>
      </c>
      <c r="I321" s="21"/>
      <c r="J321" s="31"/>
    </row>
    <row r="322" spans="2:10" s="2" customFormat="1" x14ac:dyDescent="0.25">
      <c r="B322" s="50" t="s">
        <v>375</v>
      </c>
      <c r="C322" s="50" t="str">
        <f t="shared" si="5"/>
        <v>PINTURA</v>
      </c>
      <c r="D322" s="30"/>
      <c r="E322" s="79"/>
      <c r="F322" s="31"/>
      <c r="G322" s="34"/>
      <c r="H322" s="49">
        <f t="shared" si="7"/>
        <v>0</v>
      </c>
      <c r="I322" s="21"/>
      <c r="J322" s="31"/>
    </row>
    <row r="323" spans="2:10" s="2" customFormat="1" x14ac:dyDescent="0.25">
      <c r="B323" s="50" t="s">
        <v>376</v>
      </c>
      <c r="C323" s="50" t="str">
        <f t="shared" si="5"/>
        <v>MUEBLES DE BAÑO, ACCESORIOS Y EQUIPO</v>
      </c>
      <c r="D323" s="30"/>
      <c r="E323" s="79"/>
      <c r="F323" s="31"/>
      <c r="G323" s="34"/>
      <c r="H323" s="49">
        <f t="shared" si="7"/>
        <v>0</v>
      </c>
      <c r="I323" s="21"/>
      <c r="J323" s="31"/>
    </row>
    <row r="324" spans="2:10" s="2" customFormat="1" x14ac:dyDescent="0.25">
      <c r="B324" s="67" t="s">
        <v>99</v>
      </c>
      <c r="C324" s="29" t="str">
        <f t="shared" si="5"/>
        <v>AZOTEA</v>
      </c>
      <c r="D324" s="30"/>
      <c r="E324" s="79"/>
      <c r="F324" s="31"/>
      <c r="G324" s="35"/>
      <c r="H324" s="44">
        <f t="shared" si="7"/>
        <v>0</v>
      </c>
      <c r="I324" s="21"/>
      <c r="J324" s="31"/>
    </row>
    <row r="325" spans="2:10" s="2" customFormat="1" x14ac:dyDescent="0.25">
      <c r="B325" s="50" t="s">
        <v>100</v>
      </c>
      <c r="C325" s="50" t="str">
        <f t="shared" si="5"/>
        <v>DEMOLICION</v>
      </c>
      <c r="D325" s="30"/>
      <c r="E325" s="79"/>
      <c r="F325" s="31"/>
      <c r="G325" s="34"/>
      <c r="H325" s="49">
        <f t="shared" si="7"/>
        <v>0</v>
      </c>
      <c r="I325" s="21"/>
      <c r="J325" s="31"/>
    </row>
    <row r="326" spans="2:10" s="2" customFormat="1" x14ac:dyDescent="0.25">
      <c r="B326" s="50" t="s">
        <v>101</v>
      </c>
      <c r="C326" s="50" t="str">
        <f t="shared" si="5"/>
        <v>ALBAÑILERIA</v>
      </c>
      <c r="D326" s="30"/>
      <c r="E326" s="79"/>
      <c r="F326" s="31"/>
      <c r="G326" s="34"/>
      <c r="H326" s="49">
        <f t="shared" si="7"/>
        <v>0</v>
      </c>
      <c r="I326" s="21"/>
      <c r="J326" s="31"/>
    </row>
    <row r="327" spans="2:10" s="2" customFormat="1" x14ac:dyDescent="0.25">
      <c r="B327" s="50" t="s">
        <v>102</v>
      </c>
      <c r="C327" s="50" t="str">
        <f t="shared" si="5"/>
        <v>IMPERMEABILIZANTE</v>
      </c>
      <c r="D327" s="30"/>
      <c r="E327" s="79"/>
      <c r="F327" s="31"/>
      <c r="G327" s="34"/>
      <c r="H327" s="49">
        <f t="shared" si="7"/>
        <v>0</v>
      </c>
      <c r="I327" s="21"/>
      <c r="J327" s="31"/>
    </row>
    <row r="328" spans="2:10" s="2" customFormat="1" x14ac:dyDescent="0.25">
      <c r="B328" s="67" t="s">
        <v>103</v>
      </c>
      <c r="C328" s="29" t="str">
        <f t="shared" si="5"/>
        <v>LIMPIEZA</v>
      </c>
      <c r="D328" s="30"/>
      <c r="E328" s="79"/>
      <c r="F328" s="31"/>
      <c r="G328" s="35"/>
      <c r="H328" s="44">
        <f t="shared" si="7"/>
        <v>0</v>
      </c>
      <c r="I328" s="21"/>
      <c r="J328" s="31"/>
    </row>
    <row r="329" spans="2:10" s="2" customFormat="1" x14ac:dyDescent="0.25">
      <c r="B329" s="67" t="s">
        <v>104</v>
      </c>
      <c r="C329" s="29" t="str">
        <f t="shared" si="5"/>
        <v>GENERALES</v>
      </c>
      <c r="D329" s="30"/>
      <c r="E329" s="79"/>
      <c r="F329" s="31"/>
      <c r="G329" s="35"/>
      <c r="H329" s="44">
        <f t="shared" si="7"/>
        <v>0</v>
      </c>
      <c r="I329" s="21"/>
      <c r="J329" s="31"/>
    </row>
    <row r="330" spans="2:10" s="4" customFormat="1" ht="14.25" customHeight="1" x14ac:dyDescent="0.25">
      <c r="B330" s="88" t="s">
        <v>14</v>
      </c>
      <c r="C330" s="88"/>
      <c r="D330" s="88"/>
      <c r="E330" s="88"/>
      <c r="F330" s="88"/>
      <c r="G330" s="27" t="s">
        <v>15</v>
      </c>
      <c r="H330" s="28">
        <f>H286+H308</f>
        <v>0</v>
      </c>
    </row>
    <row r="331" spans="2:10" s="4" customFormat="1" ht="14.25" customHeight="1" x14ac:dyDescent="0.25">
      <c r="B331" s="89"/>
      <c r="C331" s="89"/>
      <c r="D331" s="89"/>
      <c r="E331" s="89"/>
      <c r="F331" s="89"/>
      <c r="G331" s="27" t="s">
        <v>16</v>
      </c>
      <c r="H331" s="28">
        <f>+ROUND(H330*0.16,2)</f>
        <v>0</v>
      </c>
    </row>
    <row r="332" spans="2:10" s="4" customFormat="1" ht="14.25" customHeight="1" x14ac:dyDescent="0.25">
      <c r="B332" s="89"/>
      <c r="C332" s="89"/>
      <c r="D332" s="89"/>
      <c r="E332" s="89"/>
      <c r="F332" s="89"/>
      <c r="G332" s="27" t="s">
        <v>17</v>
      </c>
      <c r="H332" s="28">
        <f>+H330+H331</f>
        <v>0</v>
      </c>
      <c r="J332" s="45"/>
    </row>
    <row r="333" spans="2:10" s="2" customFormat="1" x14ac:dyDescent="0.25">
      <c r="E333" s="82"/>
    </row>
    <row r="334" spans="2:10" s="2" customFormat="1" x14ac:dyDescent="0.25">
      <c r="E334" s="82"/>
    </row>
    <row r="335" spans="2:10" s="2" customFormat="1" x14ac:dyDescent="0.25">
      <c r="E335" s="82"/>
      <c r="H335" s="8"/>
    </row>
    <row r="336" spans="2:10" s="2" customFormat="1" x14ac:dyDescent="0.25">
      <c r="E336" s="82"/>
      <c r="H336" s="8"/>
    </row>
    <row r="337" spans="5:8" s="2" customFormat="1" x14ac:dyDescent="0.25">
      <c r="E337" s="82"/>
    </row>
    <row r="338" spans="5:8" s="2" customFormat="1" x14ac:dyDescent="0.25">
      <c r="E338" s="82"/>
    </row>
    <row r="339" spans="5:8" s="2" customFormat="1" x14ac:dyDescent="0.25">
      <c r="E339" s="82"/>
    </row>
    <row r="340" spans="5:8" s="2" customFormat="1" x14ac:dyDescent="0.25">
      <c r="E340" s="82"/>
      <c r="H340" s="7"/>
    </row>
    <row r="341" spans="5:8" s="2" customFormat="1" x14ac:dyDescent="0.25">
      <c r="E341" s="82"/>
    </row>
    <row r="342" spans="5:8" s="2" customFormat="1" x14ac:dyDescent="0.25">
      <c r="E342" s="82"/>
    </row>
    <row r="343" spans="5:8" s="2" customFormat="1" x14ac:dyDescent="0.25">
      <c r="E343" s="82"/>
    </row>
    <row r="344" spans="5:8" s="2" customFormat="1" x14ac:dyDescent="0.25">
      <c r="E344" s="82"/>
    </row>
    <row r="345" spans="5:8" s="2" customFormat="1" x14ac:dyDescent="0.25">
      <c r="E345" s="82"/>
    </row>
    <row r="346" spans="5:8" s="2" customFormat="1" x14ac:dyDescent="0.25">
      <c r="E346" s="82"/>
    </row>
    <row r="347" spans="5:8" s="2" customFormat="1" x14ac:dyDescent="0.25">
      <c r="E347" s="82"/>
    </row>
    <row r="348" spans="5:8" s="2" customFormat="1" x14ac:dyDescent="0.25">
      <c r="E348" s="82"/>
    </row>
    <row r="349" spans="5:8" s="2" customFormat="1" x14ac:dyDescent="0.25">
      <c r="E349" s="82"/>
    </row>
    <row r="350" spans="5:8" s="2" customFormat="1" x14ac:dyDescent="0.25">
      <c r="E350" s="82"/>
    </row>
    <row r="351" spans="5:8" s="2" customFormat="1" x14ac:dyDescent="0.25">
      <c r="E351" s="82"/>
    </row>
    <row r="352" spans="5:8" s="2" customFormat="1" x14ac:dyDescent="0.25">
      <c r="E352" s="82"/>
    </row>
    <row r="353" spans="5:5" s="2" customFormat="1" x14ac:dyDescent="0.25">
      <c r="E353" s="82"/>
    </row>
  </sheetData>
  <mergeCells count="16">
    <mergeCell ref="H12:H13"/>
    <mergeCell ref="B15:H15"/>
    <mergeCell ref="B330:F330"/>
    <mergeCell ref="B331:F332"/>
    <mergeCell ref="C4:C5"/>
    <mergeCell ref="B2:B13"/>
    <mergeCell ref="D2:G2"/>
    <mergeCell ref="D3:G6"/>
    <mergeCell ref="D7:F7"/>
    <mergeCell ref="C8:C10"/>
    <mergeCell ref="D8:F8"/>
    <mergeCell ref="E9:F9"/>
    <mergeCell ref="D10:F10"/>
    <mergeCell ref="D11:G11"/>
    <mergeCell ref="C12:C13"/>
    <mergeCell ref="D12:G13"/>
  </mergeCells>
  <printOptions horizontalCentered="1"/>
  <pageMargins left="0.19685039370078741" right="0.19685039370078741" top="0.19685039370078741" bottom="0.19685039370078741" header="0.27559055118110237" footer="0.39370078740157483"/>
  <pageSetup scale="65" orientation="landscape" horizontalDpi="300" verticalDpi="300" r:id="rId1"/>
  <headerFooter>
    <oddFooter>&amp;C&amp;8Página &amp;P de &amp;N</oddFooter>
  </headerFooter>
  <rowBreaks count="1" manualBreakCount="1">
    <brk id="39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</vt:lpstr>
      <vt:lpstr>CAT!Área_de_impresión</vt:lpstr>
      <vt:lpstr>CAT!Títulos_a_imprimir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Diaz</dc:creator>
  <cp:lastModifiedBy>Tomas</cp:lastModifiedBy>
  <cp:lastPrinted>2019-06-28T16:49:36Z</cp:lastPrinted>
  <dcterms:created xsi:type="dcterms:W3CDTF">2018-12-17T16:20:56Z</dcterms:created>
  <dcterms:modified xsi:type="dcterms:W3CDTF">2019-07-20T17:05:04Z</dcterms:modified>
</cp:coreProperties>
</file>