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37.- grina\1.- Final\"/>
    </mc:Choice>
  </mc:AlternateContent>
  <bookViews>
    <workbookView xWindow="0" yWindow="0" windowWidth="28800" windowHeight="12330"/>
  </bookViews>
  <sheets>
    <sheet name="CATALOGO" sheetId="2" r:id="rId1"/>
  </sheets>
  <definedNames>
    <definedName name="_xlnm._FilterDatabase" localSheetId="0" hidden="1">CATALOGO!$A$17:$G$259</definedName>
    <definedName name="area" localSheetId="0">#REF!</definedName>
    <definedName name="area">#REF!</definedName>
    <definedName name="_xlnm.Print_Area" localSheetId="0">CATALOGO!$A$1:$G$259</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CATALOGO!$1:$16</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8" i="2" l="1"/>
  <c r="G217" i="2" s="1"/>
  <c r="G216" i="2"/>
  <c r="G215" i="2"/>
  <c r="G214" i="2"/>
  <c r="G213" i="2"/>
  <c r="G211" i="2"/>
  <c r="G210" i="2"/>
  <c r="G209" i="2"/>
  <c r="G208" i="2"/>
  <c r="G207" i="2"/>
  <c r="G206" i="2"/>
  <c r="G205" i="2"/>
  <c r="G204" i="2"/>
  <c r="G203" i="2"/>
  <c r="G202" i="2"/>
  <c r="G200" i="2"/>
  <c r="G199" i="2"/>
  <c r="G198" i="2"/>
  <c r="G196" i="2"/>
  <c r="G195" i="2"/>
  <c r="G194" i="2"/>
  <c r="G193" i="2"/>
  <c r="G192" i="2"/>
  <c r="G191" i="2"/>
  <c r="G189" i="2"/>
  <c r="G188" i="2"/>
  <c r="G187" i="2"/>
  <c r="G186" i="2"/>
  <c r="G185" i="2"/>
  <c r="G184" i="2"/>
  <c r="G183" i="2"/>
  <c r="G181" i="2"/>
  <c r="G180" i="2" s="1"/>
  <c r="G179" i="2"/>
  <c r="G178" i="2" s="1"/>
  <c r="G177" i="2"/>
  <c r="G176" i="2"/>
  <c r="G175" i="2"/>
  <c r="G174" i="2"/>
  <c r="G173" i="2"/>
  <c r="G172" i="2"/>
  <c r="G171" i="2"/>
  <c r="G168" i="2"/>
  <c r="G167" i="2"/>
  <c r="G166" i="2" s="1"/>
  <c r="G165" i="2"/>
  <c r="G164" i="2"/>
  <c r="G162" i="2"/>
  <c r="G161" i="2"/>
  <c r="G160" i="2"/>
  <c r="G159" i="2"/>
  <c r="G157" i="2"/>
  <c r="G156" i="2"/>
  <c r="G155" i="2"/>
  <c r="G154" i="2"/>
  <c r="G153" i="2"/>
  <c r="G152" i="2"/>
  <c r="G151" i="2"/>
  <c r="G150" i="2"/>
  <c r="G149" i="2"/>
  <c r="G148" i="2"/>
  <c r="G147" i="2"/>
  <c r="G146" i="2"/>
  <c r="G144" i="2"/>
  <c r="G143" i="2"/>
  <c r="G142" i="2"/>
  <c r="G141" i="2"/>
  <c r="G140" i="2"/>
  <c r="G139" i="2"/>
  <c r="G138" i="2"/>
  <c r="G137" i="2"/>
  <c r="G136" i="2"/>
  <c r="G134" i="2"/>
  <c r="G133" i="2"/>
  <c r="G132" i="2"/>
  <c r="G131" i="2"/>
  <c r="G130" i="2"/>
  <c r="G129" i="2"/>
  <c r="G128" i="2"/>
  <c r="G126" i="2"/>
  <c r="G125" i="2"/>
  <c r="G124" i="2"/>
  <c r="G123" i="2"/>
  <c r="G122" i="2"/>
  <c r="G121" i="2"/>
  <c r="G120" i="2"/>
  <c r="G119" i="2"/>
  <c r="G117" i="2"/>
  <c r="G116" i="2"/>
  <c r="G114" i="2"/>
  <c r="G113" i="2" s="1"/>
  <c r="G112" i="2"/>
  <c r="G111" i="2"/>
  <c r="G110" i="2"/>
  <c r="G109" i="2"/>
  <c r="G108" i="2"/>
  <c r="G106" i="2"/>
  <c r="G105" i="2"/>
  <c r="G104" i="2"/>
  <c r="G102" i="2"/>
  <c r="G101" i="2"/>
  <c r="G100" i="2"/>
  <c r="G99" i="2"/>
  <c r="G98" i="2"/>
  <c r="G97" i="2"/>
  <c r="G96" i="2"/>
  <c r="G95" i="2"/>
  <c r="G94" i="2"/>
  <c r="G93" i="2"/>
  <c r="G92" i="2"/>
  <c r="G91" i="2"/>
  <c r="G90" i="2"/>
  <c r="G89" i="2"/>
  <c r="G88" i="2"/>
  <c r="G85" i="2"/>
  <c r="G84" i="2" s="1"/>
  <c r="G83" i="2"/>
  <c r="G82" i="2"/>
  <c r="G80" i="2"/>
  <c r="G79" i="2"/>
  <c r="G78" i="2"/>
  <c r="G77" i="2"/>
  <c r="G75" i="2"/>
  <c r="G74" i="2"/>
  <c r="G73" i="2"/>
  <c r="G72" i="2"/>
  <c r="G71" i="2"/>
  <c r="G70" i="2"/>
  <c r="G69" i="2"/>
  <c r="G68" i="2"/>
  <c r="G67" i="2"/>
  <c r="G66" i="2"/>
  <c r="G64" i="2"/>
  <c r="G63" i="2"/>
  <c r="G62" i="2"/>
  <c r="G61" i="2"/>
  <c r="G60" i="2"/>
  <c r="G58" i="2"/>
  <c r="G57" i="2"/>
  <c r="G56" i="2"/>
  <c r="G55" i="2"/>
  <c r="G54" i="2"/>
  <c r="G53" i="2"/>
  <c r="G51" i="2"/>
  <c r="G50" i="2"/>
  <c r="G49" i="2"/>
  <c r="G48" i="2"/>
  <c r="G47" i="2"/>
  <c r="G46" i="2"/>
  <c r="G45" i="2"/>
  <c r="G44" i="2"/>
  <c r="G42" i="2"/>
  <c r="G41" i="2" s="1"/>
  <c r="G40" i="2"/>
  <c r="G39" i="2" s="1"/>
  <c r="G38" i="2"/>
  <c r="G37" i="2"/>
  <c r="G36" i="2"/>
  <c r="G35" i="2"/>
  <c r="G34" i="2"/>
  <c r="G32" i="2"/>
  <c r="G31" i="2" s="1"/>
  <c r="G30" i="2"/>
  <c r="G29" i="2"/>
  <c r="G28" i="2"/>
  <c r="G27" i="2"/>
  <c r="G26" i="2"/>
  <c r="G25" i="2"/>
  <c r="G24" i="2"/>
  <c r="G23" i="2"/>
  <c r="G22" i="2"/>
  <c r="G21" i="2"/>
  <c r="G20" i="2"/>
  <c r="G52" i="2" l="1"/>
  <c r="G59" i="2"/>
  <c r="G118" i="2"/>
  <c r="G158" i="2"/>
  <c r="G163" i="2"/>
  <c r="G182" i="2"/>
  <c r="G201" i="2"/>
  <c r="G212" i="2"/>
  <c r="G19" i="2"/>
  <c r="G33" i="2"/>
  <c r="G76" i="2"/>
  <c r="G81" i="2"/>
  <c r="G87" i="2"/>
  <c r="G107" i="2"/>
  <c r="G115" i="2"/>
  <c r="G135" i="2"/>
  <c r="G170" i="2"/>
  <c r="G190" i="2"/>
  <c r="G197" i="2"/>
  <c r="G43" i="2"/>
  <c r="G65" i="2"/>
  <c r="G103" i="2"/>
  <c r="G127" i="2"/>
  <c r="G145" i="2"/>
  <c r="G86" i="2" l="1"/>
  <c r="G169" i="2"/>
  <c r="G18" i="2"/>
  <c r="G256" i="2"/>
  <c r="B256" i="2"/>
  <c r="G255" i="2"/>
  <c r="B255" i="2"/>
  <c r="G254" i="2"/>
  <c r="B254" i="2"/>
  <c r="G253" i="2"/>
  <c r="B253" i="2"/>
  <c r="G252" i="2"/>
  <c r="B252" i="2"/>
  <c r="G251" i="2"/>
  <c r="B251" i="2"/>
  <c r="G250" i="2"/>
  <c r="B250" i="2"/>
  <c r="G249" i="2"/>
  <c r="B249" i="2"/>
  <c r="G248" i="2"/>
  <c r="B248" i="2"/>
  <c r="B247" i="2"/>
  <c r="G246" i="2"/>
  <c r="B246" i="2"/>
  <c r="G245" i="2"/>
  <c r="B245" i="2"/>
  <c r="G244" i="2"/>
  <c r="B244" i="2"/>
  <c r="G243" i="2"/>
  <c r="B243" i="2"/>
  <c r="G242" i="2"/>
  <c r="B242" i="2"/>
  <c r="G241" i="2"/>
  <c r="B241" i="2"/>
  <c r="G240" i="2"/>
  <c r="B240" i="2"/>
  <c r="G239" i="2"/>
  <c r="B239" i="2"/>
  <c r="G238" i="2"/>
  <c r="B238" i="2"/>
  <c r="G237" i="2"/>
  <c r="B237" i="2"/>
  <c r="G236" i="2"/>
  <c r="B236" i="2"/>
  <c r="G235" i="2"/>
  <c r="B235" i="2"/>
  <c r="B234" i="2"/>
  <c r="G233" i="2"/>
  <c r="B233" i="2"/>
  <c r="G232" i="2"/>
  <c r="B232" i="2"/>
  <c r="G231" i="2"/>
  <c r="B231" i="2"/>
  <c r="G230" i="2"/>
  <c r="B230" i="2"/>
  <c r="G229" i="2"/>
  <c r="B229" i="2"/>
  <c r="G228" i="2"/>
  <c r="B228" i="2"/>
  <c r="G227" i="2"/>
  <c r="B227" i="2"/>
  <c r="G226" i="2"/>
  <c r="B226" i="2"/>
  <c r="G225" i="2"/>
  <c r="B225" i="2"/>
  <c r="G224" i="2"/>
  <c r="B224" i="2"/>
  <c r="G234" i="2" l="1"/>
  <c r="G247" i="2"/>
  <c r="B223" i="2"/>
  <c r="B222" i="2"/>
  <c r="B221" i="2"/>
  <c r="G220" i="2"/>
  <c r="B17" i="2"/>
  <c r="B220" i="2" s="1"/>
  <c r="G223" i="2"/>
  <c r="G219" i="2"/>
  <c r="G222" i="2" l="1"/>
  <c r="G221" i="2" s="1"/>
  <c r="G257" i="2" s="1"/>
  <c r="G258" i="2" l="1"/>
  <c r="G259" i="2" s="1"/>
</calcChain>
</file>

<file path=xl/sharedStrings.xml><?xml version="1.0" encoding="utf-8"?>
<sst xmlns="http://schemas.openxmlformats.org/spreadsheetml/2006/main" count="630" uniqueCount="339">
  <si>
    <t>DESCRIPCIÓN GENERAL DE LOS TRABAJOS:</t>
  </si>
  <si>
    <t>PLAZO DE EJECUCIÓN:</t>
  </si>
  <si>
    <t>CLAVE</t>
  </si>
  <si>
    <t xml:space="preserve">DESCRIPCIÓN </t>
  </si>
  <si>
    <t>UNIDAD</t>
  </si>
  <si>
    <t>CANTIDAD</t>
  </si>
  <si>
    <t>IMPORTE ($) M. N.</t>
  </si>
  <si>
    <t>IMPORTE CON LETRA (IVA INCLUIDO)</t>
  </si>
  <si>
    <t>SUBTOTAL M. N.</t>
  </si>
  <si>
    <t>IVA M. N.</t>
  </si>
  <si>
    <t>TOTAL M. N.</t>
  </si>
  <si>
    <t>GOBIERNO DEL ESTADO DE JALISCO</t>
  </si>
  <si>
    <t>SECRETARÍA DE INFRAESTRUCTURA Y OBRA PÚBLICA</t>
  </si>
  <si>
    <t>FECHA:</t>
  </si>
  <si>
    <t>A</t>
  </si>
  <si>
    <t>A1</t>
  </si>
  <si>
    <t>RAZÓN SOCIAL DEL CONTRATISTA:</t>
  </si>
  <si>
    <t>NOMBRE, CARGO Y FIRMA DEL CONTRATISTA:</t>
  </si>
  <si>
    <t>PRECIO UNITARIO ($) PROPUESTO</t>
  </si>
  <si>
    <t>PRECIO UNITARIO ($) PROPUESTO CON LETRA</t>
  </si>
  <si>
    <t>FECHA DE INICIO AUTORIZADA:</t>
  </si>
  <si>
    <t>FECHA DE TERMINACIÓN AUTORIZADA:</t>
  </si>
  <si>
    <t>CATÁLOGO DE CONCEPTOS</t>
  </si>
  <si>
    <t>RESUMEN DE PARTIDAS</t>
  </si>
  <si>
    <t>DIRECCIÓN GENERAL DE LICITACIÓN Y CONTRATACIÓN</t>
  </si>
  <si>
    <t>DOCUMENTO</t>
  </si>
  <si>
    <t>NÚMERO DE PROCEDIMIENTO:</t>
  </si>
  <si>
    <t>DESMONTAJES Y DESINSTALACIONES</t>
  </si>
  <si>
    <t>SIOP-001</t>
  </si>
  <si>
    <t>DESINSTALACION Y RETIRO DE SALIDAS ELECTRICAS, APAGADORES Y CONTACTOS SIN RECUPERACION INCLUYE: HERRAMIENTA MENOR, EQUIPO Y MANO DE OBRA  EN HORARIOS FUERA DEL TIEMPO NORMAL, INCLUYENDO HORARIOS NOCTURNOS, DIAS FESTIVOS Y NO LABORABLES.</t>
  </si>
  <si>
    <t>SAL</t>
  </si>
  <si>
    <t>SIOP-002</t>
  </si>
  <si>
    <t>DESINSTALACION Y RETIRO DE SOCKETS, LAMPARAS EN BOVEDAS Y MUROS Y LAMPARAS EXTERIORES SIN RECUPERACION INCLUYE: HERRAMIENTA MENOR, EQUIPO Y MANO DE OBRA  EN HORARIOS FUERA DEL TIEMPO NORMAL, INCLUYENDO HORARIOS NOCTURNOS, DIAS FESTIVOS Y NO LABORABLES.</t>
  </si>
  <si>
    <t>SIOP-003</t>
  </si>
  <si>
    <t>DESMONTAJE DE CANALETA SIN RECUPERACION, INCLUYE: HERRAMIENTA MENOR, EQUIPO Y MANO DE OBRA  EN HORARIOS FUERA DEL TIEMPO NORMAL, INCLUYENDO HORARIOS NOCTURNOS, DIAS FESTIVOS Y NO LABORABLES.</t>
  </si>
  <si>
    <t>SIOP-004</t>
  </si>
  <si>
    <t>DESMONTAJE DE PUERTAS CON MARCO Y CONTRA MARCOS DE HERRERIA TUBULAR Y/O DE ALUMINIO EXISTENTES CON RECUPERACION, TRASLADO Y GUARDADO EN BODEGA O LUGAR INDICADO POR SUPERVISION. INCLUYE; ANTEPECHO, DEMOLICION DE ANCLAJES, ACARREO Y RETIRO FUERA DE OBRA EN HORARIOS FUERA DEL TIEMPO NORMAL, INCLUYENDO HORARIOS NOCTURNOS, DIAS FESTIVOS Y NO LABORABLES.</t>
  </si>
  <si>
    <t>PZA</t>
  </si>
  <si>
    <t>SIOP-005</t>
  </si>
  <si>
    <t>DESINSTALACION DE MUEBLE DE BAÑO YA SEA INODORO, LAVABO, TARJA, ETC. SIN RECUPERACION, INCLUYE: ACARREO, HERRAMIENTA MENOR, EQUIPO Y MANO DE OBRA  EN HORARIOS FUERA DEL TIEMPO NORMAL, INCLUYENDO HORARIOS NOCTURNOS, DIAS FESTIVOS Y NO LABORABLES.</t>
  </si>
  <si>
    <t>SIOP-006</t>
  </si>
  <si>
    <t>RETIRO DE ACCESORIOS DE BAÑOS PAPELERAS, ESPEJOS Y JABONERAS SIN RECUPERACION, INCLUYE: MANO DE OBRA Y HERRAMIENTA MENOR EN HORARIOS FUERA DEL TIEMPO NORMAL, INCLUYENDO HORARIOS NOCTURNOS, DIAS FESTIVOS Y NO LABORABLES.</t>
  </si>
  <si>
    <t>SIOP-007</t>
  </si>
  <si>
    <t>RETIRO DE PERSIANA PLEGABLE SIN RECUPERACION, INCLUYE: MANO DE OBRA, HERRAMIENTA MENOR EN HORARIOS FUERA DEL TIEMPO NORMAL, INCLUYENDO HORARIOS NOCTURNOS, DIAS FESTIVOS Y NO LABORABLES.</t>
  </si>
  <si>
    <t>SIOP-008</t>
  </si>
  <si>
    <t>RETIRO DE MAMPARA ANTIBACTERIAL DE 2.3 X 2.5 SIN RECUPERACION, INCLUYE: MANO DE OBRA, HERRAMIENTA MENOR EN HORARIOS FUERA DEL TIEMPO NORMAL, INCLUYENDO HORARIOS NOCTURNOS, DIAS FESTIVOS Y NO LABORABLES.</t>
  </si>
  <si>
    <t>SIOP-009</t>
  </si>
  <si>
    <t>RETIRO DE DOMOS DE ACRILICO CON ESTRUCTURA DE ALUMINIO DE 1.5 X 5.7 MTS DE LARGO INCLUYE: HERRAMIENTA MENOR, MANO DE OBRA EN HORARIOS FUERA DEL TIEMPO NORMAL, INCLUYENDO HORARIOS NOCTURNOS, DIAS FESTIVOS Y NO LABORABLES.</t>
  </si>
  <si>
    <t>SIOP-010</t>
  </si>
  <si>
    <t>RETIRO DE DOMOS DE ACRILICO CON ESTRUCTURA DE ALUMINIO DE 1.5 X 3.7 MTS DE LARGO INCLUYE: HERRAMIENTA MENOR, MANO DE OBRA EN HORARIOS FUERA DEL TIEMPO NORMAL, INCLUYENDO HORARIOS NOCTURNOS, DIAS FESTIVOS Y NO LABORABLES.</t>
  </si>
  <si>
    <t>SIOP-011</t>
  </si>
  <si>
    <t>RETIRO DE DOMOS DE ACRILICO CON ESTRUCTURA DE ALUMINIO DE 1.95 X 3.4 MTS DE LARGO INCLUYE: HERRAMIENTA MENOR, MANO DE OBRA EN HORARIOS FUERA DEL TIEMPO NORMAL, INCLUYENDO HORARIOS NOCTURNOS, DIAS FESTIVOS Y NO LABORABLES.</t>
  </si>
  <si>
    <t>A2</t>
  </si>
  <si>
    <t>DEMOLICIONES</t>
  </si>
  <si>
    <t>SIOP-012</t>
  </si>
  <si>
    <t>DEMOLICION DE PISO DE CONCRETO, DE 8. CMS. DE ESPESOR PROMEDIO, INCLUYE; HERRAMIENTA, EQUIPO NECESARIO, LIMPIEZA, MANO DE OBRA Y ACARREO DENTRO Y FUERA DE MATERIAL PRODUCTO DE DEMOLICION EN HORARIOS FUERA DEL TIEMPO NORMAL, INCLUYENDO HORARIOS NOCTURNOS, DIAS FESTIVOS Y NO LABORABLES.</t>
  </si>
  <si>
    <t>M2</t>
  </si>
  <si>
    <t>A3</t>
  </si>
  <si>
    <t>ALBAÑILERIA</t>
  </si>
  <si>
    <t>SIOP-013</t>
  </si>
  <si>
    <t>ANCLAJE DE CASTILLO  EN CIMENTACION 15X15 CMS., CONCRETO F'C=25 KG/CM2, ARMADO CON 4 VARILLAS DEL #3 (3/8") Y ESTRIBOS DEL #2 A CADA 15 CMS., CIMBRA COMUN. INCLUYE: CIMBRADO, DESCIMBRADO,CURADO Y VIBRADO EN HORARIOS FUERA DEL TIEMPO NORMAL, INCLUYENDO HORARIOS NOCTURNOS, DIAS FESTIVOS Y NO LABORABLES.</t>
  </si>
  <si>
    <t>SIOP-014</t>
  </si>
  <si>
    <t>DALA DE DESPLANTE DE CONCRETO F'C=25 KG/CM2 TMA=3/4, DE 22 X 15 CMS., ARMADO CON CUATRO VARILLAS DEL #3 (3/8") Y ESTRIBOS DEL #2 (1/4") A CADA 3 CMS. INCLUYE: CIMBRA APARENTE, DESCIMBRA, COLADO, CURADO Y ACARREO DEL MATERIAL AL SITIO DE SU UTILIZACION EN HORARIOS FUERA DEL TIEMPO NORMAL, INCLUYENDO HORARIOS NOCTURNOS, DIAS FESTIVOS Y NO LABORABLES.</t>
  </si>
  <si>
    <t>SIOP-015</t>
  </si>
  <si>
    <t>MURO DE TABICON SOLIDO DE JALCRETO DE 14 CMS. DE ANCHO PROMEDIO, A SOGA, ACABADO COMUN, ASENTADO CON MORTERO CEMENTO-ARENA EN PROPORCION 1:4, HASTA 2. MT DE ALTURA, INCLUYE: TRAZO, NIVELACION, PLOMEO, DESPERDICIOS, MANO DE OBRA Y ACARREO DE MATERIALES A</t>
  </si>
  <si>
    <t>SIOP-016</t>
  </si>
  <si>
    <t>APLANADO DE 2 A 3 CMS DE ESPESOR, ACABADO RAYADO FINO, CON MORTERO CEMENTO ARENA 1:3, INCLUYE: MATERIALES, MANO DE OBRA, HERRAMIENTA MENOR, ELEVACIONES, EQUIPO EN HORARIOS FUERA DEL TIEMPO NORMAL, INCLUYENDO HORARIOS NOCTURNOS, DIAS FESTIVOS Y NO LABORABLES.</t>
  </si>
  <si>
    <t>SIOP-017</t>
  </si>
  <si>
    <t>SUMINISTROY COLOCACION DE REPISA 1.25 X .7  CON DUELA DE 1 CM A BASE DE HOJA TABLAROCA DE 13MM DE ESPESOR, CINTA CANALISTO, ANGULOS DE ALUMINIO, ACABADOS CON APLANADO Y BOQUILLAS  CON YESO EN HORARIOS FUERA DEL TIEMPO NORMAL, INCLUYENDO HORARIOS NOCTURNOS, DIAS FESTIVOS Y NO LABORABLES.</t>
  </si>
  <si>
    <t>A4</t>
  </si>
  <si>
    <t>ACABADOS</t>
  </si>
  <si>
    <t>SIOP-018</t>
  </si>
  <si>
    <t>APLANADOS CON YESO EN MUROS Y BOVEDAS CON 3 MM DE ESPESOR PROMEDIO INCLUYE: MATERIAL, HERRAMIENTA, MANO DE OBRA, ANDAMIOS Y ACARREOS AL SITIO DE COLOCACION  EN HORARIOS FUERA DEL TIEMPO NORMAL, INCLUYENDO HORARIOS NOCTURNOS, DIAS FESTIVOS Y NO LABORABLES.</t>
  </si>
  <si>
    <t>A5</t>
  </si>
  <si>
    <t>PISOS Y RECUBRIMIENTOS</t>
  </si>
  <si>
    <t>SIOP-019</t>
  </si>
  <si>
    <t>PISO DE CONCRETO F'C=150 KG/CM², T.M.A. 3/4", DE 10 CM DE ESPESOR, COLADO EN CUADROS NO MAYORES DE 3. MTS,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  EN HORARIOS FUERA DEL TIEMPO NORMAL, INCLUYENDO HORARIOS NOCTURNOS, DIAS FESTIVOS Y NO LABORABLES.</t>
  </si>
  <si>
    <t>A6</t>
  </si>
  <si>
    <t xml:space="preserve">PINTURA </t>
  </si>
  <si>
    <t>SIOP-020</t>
  </si>
  <si>
    <t>PINTURA VINILICA PRO1 DE COMEX EN MUROS HASTA 3 METROS Y TECHOS APLANADOS DE MEZCLA APALILLADO O PULIDO, A DOS MANOS, TRABAJO TERMINADO, INCLUYE: PREPARACION DE LA SUPERFICIE, SELLADO, ANDAMIOS Y ACARREOS DE MATERIALES AL SITIO EN HORARIOS FUERA DEL TIEMPO NORMAL, INCLUYENDO HORARIOS NOCTURNOS, DIAS FESTIVOS Y NO LABORABLES.</t>
  </si>
  <si>
    <t>SIOP-021</t>
  </si>
  <si>
    <t>PINTURA DE ESMALTE VELMAR DE COMEX, EN HERRERIA TUBULAR Y/O ESTRUCTURAL INCLUYE  MATERIALES MENORES Y DE CONSUMO, ANDAMIOS, PREPARACION DE LA SUPERFICIE, HERRAMIENTAS, LIMPIEZA, MANO DE OBRA Y  EQUIPO DE SEGURIDAD. A CUALQUIER NIVEL EN HORARIOS FUERA DEL TIEMPO NORMAL, INCLUYENDO HORARIOS NOCTURNOS, DIAS FESTIVOS Y NO LABORABLES.</t>
  </si>
  <si>
    <t>SIOP-022</t>
  </si>
  <si>
    <t>PINTURA DE ESMALTE PRO1 DE COMEX COLOR AMARILLO TRAFICO NORMATIVO A DOS MANOS EN DESNIVELES(ESCALONES) DE USO PUBLICO  INCLUYE: HERRAMIENTA, MATERIAL Y MANO DE OBRA  EN HORARIOS FUERA DEL TIEMPO NORMAL, INCLUYENDO HORARIOS NOCTURNOS, DIAS FESTIVOS Y NO LABORABLES.</t>
  </si>
  <si>
    <t>SIOP-023</t>
  </si>
  <si>
    <t>IMPERMEABILIZACION CON FESTER IMPERFACIL A DOS MANOS EN AZOTEA, PRETILES INCLUYE: LIMPIEZA PREVIA, HERRAMIENTA, MATERIAL Y MANO DE OBRA  EN HORARIOS FUERA DEL TIEMPO NORMAL, INCLUYENDO HORARIOS NOCTURNOS, DIAS FESTIVOS Y NO LABORABLES.</t>
  </si>
  <si>
    <t>SIOP-024</t>
  </si>
  <si>
    <t>ROTULACION DE LOGOTIPOS OFICIALES, CON COLORES INSTITUCIONALES PROPORCIONADOS POR LA DEPENDECNIA INCLUYE: ANDAMIOS, HERRAMIENTA, MATERIAL Y MANO DE OBRA  EN HORARIOS FUERA DEL TIEMPO NORMAL, INCLUYENDO HORARIOS NOCTURNOS, DIAS FESTIVOS Y NO LABORABLES.</t>
  </si>
  <si>
    <t>SIOP-025</t>
  </si>
  <si>
    <t>ROTULACION DE RAMPAS PARA PERSONAS DE CAPACIDADES DIFERENTES, CON COLORES INSTITUCIONALES PROPORCIONADOS POR LA DEPENDECNIA  INCLUYE: LIMPIEZA PREVIA, HERRAMIENTA, MATERIAL Y MANO DE OBRA  EN HORARIOS FUERA DEL TIEMPO NORMAL, INCLUYENDO HORARIOS NOCTURNOS, DIAS FESTIVOS Y NO LABORABLES.</t>
  </si>
  <si>
    <t>SIOP-026</t>
  </si>
  <si>
    <t>ROTULACION DE PUNTOS DE REUNION PARA EMERGENCIAS, CON COLORES INSTITUCIONALES PROPORCIONADOS POR LA DEPENDECNIA,  INCLUYE: LIMPIEZA PREVIA, HERRAMIENTA, MATERIAL Y MANO DE OBRA  EN HORARIOS FUERA DEL TIEMPO NORMAL, INCLUYENDO HORARIOS NOCTURNOS, DIAS FESTIVOS Y NO LABORABLES.</t>
  </si>
  <si>
    <t>SIOP-027</t>
  </si>
  <si>
    <t>ROTULACION DE "CENTRO DE SALUD POLANQUITO" DE  .5 X 3 MTS LARGO INCLUYE: ANDAMIOS, HERRAMIENTA, MATERIAL Y MANO DE OBRA  EN HORARIOS FUERA DEL TIEMPO NORMAL, INCLUYENDO HORARIOS NOCTURNOS, DIAS FESTIVOS Y NO LABORABLES.</t>
  </si>
  <si>
    <t>A7</t>
  </si>
  <si>
    <t>HERRERIA, ALUMINIO Y VIDRIOS</t>
  </si>
  <si>
    <t>SIOP-028</t>
  </si>
  <si>
    <t>SUMINISTRO Y COLOCACION DE PELICULA ESMERILADA EN CRISTALES MARCA 3M O EQUIVALENTE, INCLUYE: RETIRO DE PELICULA ANTERIOR,  LIMPIEZA, CORTES, DESPERDICIOS Y ACARREO DE MATERIALES AL SITIO DE SU UTILIZACION A CUALQUIER NIVEL EN HORARIOS FUERA DEL TIEMPO NORMAL, INCLUYENDO HORARIOS NOCTURNOS, DIAS FESTIVOS Y NO LABORABLES.</t>
  </si>
  <si>
    <t>SIOP-029</t>
  </si>
  <si>
    <t>SUMINISTRO Y COLOCACION DE ESCALERA MARINA  DE ..5 X 3 MTS LARGO A BASE DE PTR 1 1/4" CALIBRE 18 CON TAQUETES EXPANSIVOS INCLUYE: MATERIAL, PINTURA, HERRAMIENTA MENOR, MANO DE OBRA EN HORARIOS FUERA DEL TIEMPO NORMAL, INCLUYENDO HORARIOS NOCTURNOS, DIAS FESTIVOS Y NO LABORABLES.</t>
  </si>
  <si>
    <t>SIOP-030</t>
  </si>
  <si>
    <t>SUMINISTRO E INSTALACION DE DOMO 1.5 X 5.7  CON HOJA DE POLICARBONATO DE 6MM DE ESPESOR CON ESTRUCTURA DE ALUMINIO BLANCO DE 2"X2" Y MALLA MOSQUITERA, INCLUYE: MATERIAL, HERRAMIENTA MENOR, MANO DE OBRA EN HORARIOS FUERA DEL TIEMPO NORMAL, INCLUYENDO HORARIOS NOCTURNOS, DIAS FESTIVOS Y NO LABORABLES.</t>
  </si>
  <si>
    <t>SIOP-031</t>
  </si>
  <si>
    <t>SUMINISTRO E INSTALACION DE DOMO 1.5 X 3.7  CON HOJA DE POLICARBONATO DE 6MM DE ESPESOR CON ESTRUCTURA DE ALUMINIO BLANCO DE 2"X2" Y MALLA MOSQUITERA, INCLUYE: MATERIAL, HERRAMIENTA MENOR, MANO DE OBRA EN HORARIOS FUERA DEL TIEMPO NORMAL, INCLUYENDO HORARIOS NOCTURNOS, DIAS FESTIVOS Y NO LABORABLES.</t>
  </si>
  <si>
    <t>SIOP-032</t>
  </si>
  <si>
    <t>SUMINISTRO E INSTALACION DE DOMO 1.95 X 3.4  CON HOJA DE POLICARBONATO DE 6MM DE ESPESOR CON ESTRUCTURA DE ALUMINIO BLANCO DE 2"X2" Y MALLA MOSQUITERA, INCLUYE: MATERIAL, HERRAMIENTA MENOR, MANO DE OBRA EN HORARIOS FUERA DEL TIEMPO NORMAL, INCLUYENDO HORARIOS NOCTURNOS, DIAS FESTIVOS Y NO LABORABLES.</t>
  </si>
  <si>
    <t>SIOP-033</t>
  </si>
  <si>
    <t>SUMINISTRO E INSTALACION DE PUERTA PARA RPBI  1.5 X .9 A BASE DE ALUMINIO BLANCO DE 2" X 2", HOJA DE POLICARBONATO DE 6MM DE ESPESOR, CHAPA TIPO MANIJA, BISAGRAS, INCLUYE: MATERIAL, HERRAMIENTA MENOR, MANO DE OBRA EN HORARIOS FUERA DEL TIEMPO NORMAL, INCLUYENDO HORARIOS NOCTURNOS, DIAS FESTIVOS Y NO LABORABLES.</t>
  </si>
  <si>
    <t>A8</t>
  </si>
  <si>
    <t>INSTALACION ELECTRICA</t>
  </si>
  <si>
    <t>SIOP-034</t>
  </si>
  <si>
    <t>SUMINISTRO  Y COLOCACION DE APAGADOR SENCILLO MARCA BTICINO MODELO QUINZIÑO INCLUYE: CONEXIÓN, MATERIAL, HERRAMIENTA Y MANO DE OBRA EN HORARIOS FUERA DEL TIEMPO NORMAL, INCLUYENDO HORARIOS NOCTURNOS, DIAS FESTIVOS Y NO LABORABLES.</t>
  </si>
  <si>
    <t>SIOP-035</t>
  </si>
  <si>
    <t>SUMINISTRO  Y COLOCACION DE CONTACTO DOBLE MARCA BTICINO MODELO QUINZIÑO  INCLUYE: CONEXIÓN, MATERIAL, HERRAMIENTA Y MANO DE OBRA EN HORARIOS FUERA DEL TIEMPO NORMAL, INCLUYENDO HORARIOS NOCTURNOS, DIAS FESTIVOS Y NO LABORABLES.</t>
  </si>
  <si>
    <t>SIOP-036</t>
  </si>
  <si>
    <t>SUMINISTRO Y COLOCACION DE CANALETA DE !/2" X 1"  INCLUYE: MATERIAL, HERRAMIENTA Y MANO DE OBRA EN HORARIOS FUERA DEL TIEMPO NORMAL, INCLUYENDO HORARIOS NOCTURNOS, DIAS FESTIVOS Y NO LABORABLES.</t>
  </si>
  <si>
    <t>SIOP-037</t>
  </si>
  <si>
    <t>SUMINISTRO  Y COLOCACION DE LUMINARIA SUBURBANA MARCA FILPHO MODELO LED 3W CON TECNOLOGIA LED EN EXTERIOR, INCLUYE: CONEXIÓN, MATERIAL, HERRAMIENTA Y MANO DE OBRA EN HORARIOS FUERA DEL TIEMPO NORMAL, INCLUYENDO HORARIOS NOCTURNOS, DIAS FESTIVOS Y NO LABORABLES.</t>
  </si>
  <si>
    <t>SIOP-038</t>
  </si>
  <si>
    <t>SUMINISTRO  Y COLOCACION DE LUMINARIA DE SOBREPONER EN BOVEDA MARCA LEDCONCEPT MODELO GR-LD2 DE 36W CON TECNOLOGIA LED,  INCLUYE: CONEXIÓN, MATERIAL, HERRAMIENTA Y MANO DE OBRA EN HORARIOS FUERA DEL TIEMPO NORMAL, INCLUYENDO HORARIOS NOCTURNOS, DIAS FESTIVOS Y NO LABORABLES.</t>
  </si>
  <si>
    <t>A9</t>
  </si>
  <si>
    <t>INSTALACION SANITARIA</t>
  </si>
  <si>
    <t>SIOP-039</t>
  </si>
  <si>
    <t>SUMINISTRO E INSTALACION DE W.C. MARCA URREA MODELO ORION DOLPHIN DUAL BLANCO INCLUYE: ASIENTO DE PLASTICO, PIJAS, CUELLO DE CERA, MANGUERA 35CM, SELLADO, PRUEBAS, MATERIALES MENORES Y ACARREO DE MATERIALES AL SITIO DE SU COLOCACION EN HORARIOS FUERA DEL TIEMPO NORMAL, INCLUYENDO HORARIOS NOCTURNOS, DIAS FESTIVOS Y NO LABORABLES.</t>
  </si>
  <si>
    <t>SIOP-040</t>
  </si>
  <si>
    <t>SUMINISTRO Y COLOCACION DE DESPACHADOR HIGIENICO MARCA JOFEL MODELO ALTERA PH523 BLANCO, INCLUYE: MATERIALES, MANO DE OBRA  Y HERRAMIENTA MENOR EN HORARIOS FUERA DEL TIEMPO NORMAL, INCLUYENDO HORARIOS NOCTURNOS, DIAS FESTIVOS Y NO LABORABLES.</t>
  </si>
  <si>
    <t>SIOP-041</t>
  </si>
  <si>
    <t>SUMINISTRO Y COLOCACION DE DESPACHADOR DE TOALLA INTERDOBLADA Z BLANCO MARCA JOFEL MODELO DT331 BLANCO, INCLUYE: MATERIALES, MANO DE OBRA  Y HERRAMIENTA MENOR EN HORARIOS FUERA DEL TIEMPO NORMAL, INCLUYENDO HORARIOS NOCTURNOS, DIAS FESTIVOS Y NO LABORABLES.</t>
  </si>
  <si>
    <t>SIOP-042</t>
  </si>
  <si>
    <t>SUMINISTRO Y COLOCACION DE DOSIFICADOR DE JABON LIQUIDO  MARCA JOFEL MODELO AC7 INCLUYE: MATERIALES, MANO DE OBRA  Y HERRAMIENTA MENOR EN HORARIOS FUERA DEL TIEMPO NORMAL, INCLUYENDO HORARIOS NOCTURNOS, DIAS FESTIVOS Y NO LABORABLES.</t>
  </si>
  <si>
    <t>SIOP-043</t>
  </si>
  <si>
    <t>SUMINISTRO Y COLOCACION DE BARRAS DE BAÑO DE SEGURIDAD MARCA HELEX 7 CM DE LARGO INCLUYE: MATERIALES, MANO DE OBRA  Y HERRAMIENTA MENOR EN HORARIOS FUERA DEL TIEMPO NORMAL, INCLUYENDO HORARIOS NOCTURNOS, DIAS FESTIVOS Y NO LABORABLES.</t>
  </si>
  <si>
    <t>SIOP-044</t>
  </si>
  <si>
    <t>SUMINISTRO Y COLOCACION DE TARJA CON ESCURRIDOR DERECHO MODELO VERMES K12 INCLUYE: MANGUERA, CESPOL, CHUPON, MANO DE OBRA EN HORARIOS FUERA DEL TIEMPO NORMAL, INCLUYENDO HORARIOS NOCTURNOS, DIAS FESTIVOS Y NO LABORABLES.</t>
  </si>
  <si>
    <t>SIOP-045</t>
  </si>
  <si>
    <t>SUMINISTRO Y COLOCACION DE LAVABO DE PEDESTAL MARCA URREA MODELO COSMO BLANCO  INCLUYE: MANGUERA, CESPOL, CHUPON, MANO DE OBRA EN HORARIOS FUERA DEL TIEMPO NORMAL, INCLUYENDO HORARIOS NOCTURNOS, DIAS FESTIVOS Y NO LABORABLES.</t>
  </si>
  <si>
    <t>SIOP-046</t>
  </si>
  <si>
    <t>SUMINISTRO Y COLOCACION DE MEZCLADORA MARCA URREA MODELO 73 INOX PARA LAVABO DE PEDESTAL INCLUYE: HERRAMIENTA MENOR, MANO DE OBRA EN HORARIOS FUERA DEL TIEMPO NORMAL, INCLUYENDO HORARIOS NOCTURNOS, DIAS FESTIVOS Y NO LABORABLES.</t>
  </si>
  <si>
    <t>SIOP-047</t>
  </si>
  <si>
    <t>SUMINISTRO Y COLOCACION DE MEZCLADORA MARCA URREA MODELO 9373 INOX PARA TARJA INCLUYE: HERRAMIENTA MENOR, MANO DE OBRA EN HORARIOS FUERA DEL TIEMPO NORMAL, INCLUYENDO HORARIOS NOCTURNOS, DIAS FESTIVOS Y NO LABORABLES.</t>
  </si>
  <si>
    <t>SIOP-048</t>
  </si>
  <si>
    <t>SUMINISTRO Y COLOCACION DE CONTRACANASTA PARA TARJA  MARCA DICA INCLUYE: HERRAMIENTA MENOR, MANO DE OBRA EN HORARIOS FUERA DEL TIEMPO NORMAL, INCLUYENDO HORARIOS NOCTURNOS, DIAS FESTIVOS Y NO LABORABLES.</t>
  </si>
  <si>
    <t>A10</t>
  </si>
  <si>
    <t>CARPINTERIA</t>
  </si>
  <si>
    <t>SIOP-049</t>
  </si>
  <si>
    <t>REHABILITACION DE PUERTA DE .9 X 2.55 MTS, TIPO TAMBOR CON BASTIDOR DE MADERA DE PINO DE 1a CON REFUERZOS A CADA 3 CMS. FORRADO CON TRIPLAY DE PINO DE 6MM , RECUBIERTA CON LAMINA RALF WILLSON, INCLUYE: LIJADO, RESANES, ENTINTADO, RESISTOL, PULIDA, MATERIALES,  MANO DE OBRA, HERRAMIENTA  EN HORARIOS FUERA DEL TIEMPO NORMAL, INCLUYENDO HORARIOS NOCTURNOS, DIAS FESTIVOS Y NO LABORABLES.</t>
  </si>
  <si>
    <t>SIOP-050</t>
  </si>
  <si>
    <t>CHAPA TIPO MANIJA MARCA BLISTER MODELO VALENCIA PARA PUERTA DE MADERA INCLUYE: SUMINISTRO, COLOCACION, MATERIALES MENORES, MANO DE OBRA Y HERRAMIENTA MENOR EN HORARIOS FUERA DEL TIEMPO NORMAL, INCLUYENDO HORARIOS NOCTURNOS, DIAS FESTIVOS Y NO LABORABLES.</t>
  </si>
  <si>
    <t>SIOP-051</t>
  </si>
  <si>
    <t>REHABILITACION DE ESCRITOS FORMAICA .44X2.2 MTS CON DUELAS DE .8X3.33 INCLUYE: LIJADO, RESANES, ENTINTADO, RESISTOL, PULIDA, MATERIALES,  MANO DE OBRA, HERRAMIENTA  EN HORARIOS FUERA DEL TIEMPO NORMAL, INCLUYENDO HORARIOS NOCTURNOS, DIAS FESTIVOS Y NO LABORABLES.</t>
  </si>
  <si>
    <t>SIOP-052</t>
  </si>
  <si>
    <t>REHABILITACIÓN DE PIEZAS DE FORMAICA DE 1.2X2.88 EN MUROS  INCLUYE: LIJADO, RESANES, ENTINTADO, RESISTOL, PULIDA, MATERIALES,  MANO DE OBRA, HERRAMIENTA  EN HORARIOS FUERA DEL TIEMPO NORMAL, INCLUYENDO HORARIOS NOCTURNOS, DIAS FESTIVOS Y NO LABORABLES.</t>
  </si>
  <si>
    <t>A11</t>
  </si>
  <si>
    <t>ACARREOS</t>
  </si>
  <si>
    <t>SIOP-053</t>
  </si>
  <si>
    <t>ACARREO EN CARRETILLA DE MATERIAL PRODUCTO DE DESPERDICIOS Y ESCOMBRO POR DEMOLICIONES A UNA DISTANCIA DE 3 MTS AL SITIO DE ACOPIO PARA SU POSTERIOR RETIRO</t>
  </si>
  <si>
    <t>M3</t>
  </si>
  <si>
    <t>SIOP-054</t>
  </si>
  <si>
    <t>CARGA MANUAL Y ACARREO DE MATERIAL PRODUCTO DEL DESPERDICIO Y ESCOMBRO POR DEMOLICION FUERA DE LA OBRA EN CAMION TIPO VOLTEO 7M3</t>
  </si>
  <si>
    <t>A12</t>
  </si>
  <si>
    <t>LIMPIEZA</t>
  </si>
  <si>
    <t>SIOP-055</t>
  </si>
  <si>
    <t>LIMPIEZA GRUESA INCLUYE: MANO DE OBRA Y HERRAMIENTA MENOR EN HORARIOS FUERA DEL TIEMPO NORMAL, INCLUYENDO HORARIOS NOCTURNOS, DIAS FESTIVOS Y NO LABORABLES.</t>
  </si>
  <si>
    <t>B</t>
  </si>
  <si>
    <t>Rehabilitación del Centro de Salud N°1, CLUES JCSSA002410, en el municipio de Guadalajara, Jalisco</t>
  </si>
  <si>
    <t>B1</t>
  </si>
  <si>
    <t>SIOP-056</t>
  </si>
  <si>
    <t>SIOP-057</t>
  </si>
  <si>
    <t>SIOP-058</t>
  </si>
  <si>
    <t>RETIRO DE SENSOR DE MOVIMIENTO EN BOVEDA NO UTILIZABLES SIN RECUPERACION  INCLUYE: HERRAMIENTA MENOR, EQUIPO Y MANO DE OBRA  EN HORARIOS FUERA DEL TIEMPO NORMAL, INCLUYENDO HORARIOS NOCTURNOS, DIAS FESTIVOS Y NO LABORABLES.</t>
  </si>
  <si>
    <t>SIOP-059</t>
  </si>
  <si>
    <t>SIOP-060</t>
  </si>
  <si>
    <t>SIOP-061</t>
  </si>
  <si>
    <t>SIOP-062</t>
  </si>
  <si>
    <t>SIOP-063</t>
  </si>
  <si>
    <t>RETIRO DE MAMPARA DE ALUMINIO DE 2.2 X 3.5 EN AREA DE BAÑOS SIN RECUPERACION, INCLUYE: MANO DE OBRA, HERRAMIENTA MENOR, EN HORARIOS NOCTURNOS, DIAS FESTIVOS Y NO LABORABLES.</t>
  </si>
  <si>
    <t>SIOP-064</t>
  </si>
  <si>
    <t>SIOP-065</t>
  </si>
  <si>
    <t>SIOP-066</t>
  </si>
  <si>
    <t>RETIRO DE VIDRIOS EXISTENTES SIN RECUPERACION, ASENTADOS CON MASTIQUE EN CANCELERIA DE HERRERIA ESTRUCTURAL Y TUBULAR INCLUYE: RETIRO DE MASTIQUE O SILICON, LIMPIEZA Y ACARREO FUERA DE LA OBRA EN HORARIOS FUERA DEL TIEMPO NORMAL, INCLUYENDO HORARIOS NOCTURNOS, DIAS FESTIVOS Y NO LABORABLES.</t>
  </si>
  <si>
    <t>SIOP-067</t>
  </si>
  <si>
    <t>RETIRO DE MALLA CICLONICA DE 2X12 EN AZOTEA SIN RECUPERACIÓN INCLUYE: HERRAMIENTA MENOR, MANO DE OBRA EN HORARIOS FUERA DEL TIEMPO NORMAL, INCLUYENDO HORARIOS NOCTURNOS, DIAS FESTIVOS Y NO LABORABLES.</t>
  </si>
  <si>
    <t>SIOP-068</t>
  </si>
  <si>
    <t>RETIRO DE DOMOS DE ACRILICO CON ESTRUCTURA DE ALUMINIO DE 1.6 X 12 MTS DE LARGO INCLUYE: HERRAMIENTA MENOR, MANO DE OBRA EN HORARIOS FUERA DEL TIEMPO NORMAL, INCLUYENDO HORARIOS NOCTURNOS, DIAS FESTIVOS Y NO LABORABLES.</t>
  </si>
  <si>
    <t>SIOP-069</t>
  </si>
  <si>
    <t>RETIRO DE DOMOS DE ACRILICO CON ESTRUCTURA DE ALUMINIO DE .9 X .9 INCLUYE: HERRAMIENTA MENOR, MANO DE OBRA EN HORARIOS FUERA DEL TIEMPO NORMAL, INCLUYENDO HORARIOS NOCTURNOS, DIAS FESTIVOS Y NO LABORABLES.</t>
  </si>
  <si>
    <t>SIOP-070</t>
  </si>
  <si>
    <t>RETIRO DE DOMOS DE ACRILICO CON ESTRUCTURA DE ALUMINIO DE 1.2 X 1.2 INCLUYE: HERRAMIENTA MENOR, MANO DE OBRA EN HORARIOS FUERA DEL TIEMPO NORMAL, INCLUYENDO HORARIOS NOCTURNOS, DIAS FESTIVOS Y NO LABORABLES.</t>
  </si>
  <si>
    <t>B2</t>
  </si>
  <si>
    <t>SIOP-071</t>
  </si>
  <si>
    <t>DEMOLICION POR MEDIOS MANUALES DE AZULEJO EN MUROS. SIN RECUPERACION INCLUYE: ACARREO DEL MATERIAL PRODUCTO DE LA DEMOLICION DENTRO Y FUERA DE LA OBRA EN HORARIOS FUERA DEL TIEMPO NORMAL, INCLUYENDO HORARIOS NOCTURNOS, DIAS FESTIVOS Y NO LABORABLES.</t>
  </si>
  <si>
    <t>SIOP-072</t>
  </si>
  <si>
    <t>SIOP-073</t>
  </si>
  <si>
    <t>DEMOLICION DE MURO EN AREAS PEQUEÑAS, INCLUYE ENJARRES.(ESPESOR PROMEDIO 3 CMS.), REMATES, ADEMAS DE HERRAMIENTA, EQUIPO, MANO DE OBRA, ANDAMIOS, ACARREOS Y RETIRO DE MATERIAL PRODUCTO DE LA DEMOLICION FUERA DE OBRA EN HORARIOS FUERA DEL TIEMPO NORMAL, INCLUYENDO HORARIOS NOCTURNOS, DIAS FESTIVOS Y NO LABORABLES.</t>
  </si>
  <si>
    <t>B3</t>
  </si>
  <si>
    <t>SIOP-074</t>
  </si>
  <si>
    <t>SIOP-075</t>
  </si>
  <si>
    <t>SIOP-076</t>
  </si>
  <si>
    <t>SIOP-077</t>
  </si>
  <si>
    <t>SIOP-078</t>
  </si>
  <si>
    <t>SUMINISTROY COLOCACION DE PLAFON DE 2.18 X .9 A BASE DE HOJA TABLAROCA DE 13MM DE ESPESOR, CINTA CANALISTO, ANGULOS DE ALUMINIO, ACABADOS CON APLANADO Y BOQUILLAS  CON YESO EN HORARIOS FUERA DEL TIEMPO NORMAL, INCLUYENDO HORARIOS NOCTURNOS, DIAS FESTIVOS Y NO LABORABLES.</t>
  </si>
  <si>
    <t>B4</t>
  </si>
  <si>
    <t>SIOP-079</t>
  </si>
  <si>
    <t>PASTA CON YESO EN MUROS Y BOVEDAS CON 3 MM DE ESPESOR PROMEDIO INCLUYE: MATERIAL, HERRAMIENTA, MANO DE OBRA, ANDAMIOS Y ACARREOS AL SITIO DE COLOCACION  EN HORARIOS FUERA DEL TIEMPO NORMAL, INCLUYENDO HORARIOS NOCTURNOS, DIAS FESTIVOS Y NO LABORABLES.</t>
  </si>
  <si>
    <t>B5</t>
  </si>
  <si>
    <t>SIOP-080</t>
  </si>
  <si>
    <t>PISO DE CONCRETO F'C=150 KG/CM², T.M.A. 3/4", DE .1 M. DE ESPESOR, COLADO EN CUADROS NO MAYORES DE 3. MTS,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  EN HORARIOS FUERA DEL TIEMPO NORMAL, INCLUYENDO HORARIOS NOCTURNOS, DIAS FESTIVOS Y NO LABORABLES.</t>
  </si>
  <si>
    <t>SIOP-081</t>
  </si>
  <si>
    <t>FORJADO DE ESCALON DE 3 CM. DE HUELLA Y 17 CM DE PERALTE CON LADRILLO DE LAMA 5 X 11 X 22, ASENTADO CON MORTERO CEMENTO-ARENA 1:3 Y RECUBRIMIENTO CON CONCRETO F'C=15 KG/CM2 DE 5 CM ESPESOR, ACABADO ESCOBILLADO. INC.: BOLEADO EN ARISTAS Y ACARREO DEL MATERIALES AL SITIO DE SU INSTALACION  EN HORARIOS FUERA DEL TIEMPO NORMAL, INCLUYENDO HORARIOS NOCTURNOS, DIAS FESTIVOS Y NO LABORABLES.</t>
  </si>
  <si>
    <t>B6</t>
  </si>
  <si>
    <t>SIOP-082</t>
  </si>
  <si>
    <t>SIOP-083</t>
  </si>
  <si>
    <t>SIOP-084</t>
  </si>
  <si>
    <t>PINTURA DE ESMALTE PRO1 DE COMEX COLOR AMARILLO TRAFICO NORMATIVO A DOS MANOS EN DESNIVELES(ESCALNES) DE USO PUBLICO  INCLUYE: HERRAMIENTA, MATERIAL Y MANO DE OBRA  EN HORARIOS FUERA DEL TIEMPO NORMAL, INCLUYENDO HORARIOS NOCTURNOS, DIAS FESTIVOS Y NO LABORABLES.</t>
  </si>
  <si>
    <t>SIOP-085</t>
  </si>
  <si>
    <t>SIOP-086</t>
  </si>
  <si>
    <t>SIOP-087</t>
  </si>
  <si>
    <t>SIOP-088</t>
  </si>
  <si>
    <t>SIOP-089</t>
  </si>
  <si>
    <t>ROTULACION DEL "CENTRO DE SALUD N°1" DE 1 X12 MTS DE LARGO A UNA ALTURA DE MAXIMA DE 6MTS  INCLUYE: ANDAMIOS, HERRAMIENTA, MATERIAL Y MANO DE OBRA  EN HORARIOS FUERA DEL TIEMPO NORMAL, INCLUYENDO HORARIOS NOCTURNOS, DIAS FESTIVOS Y NO LABORABLES.</t>
  </si>
  <si>
    <t>B7</t>
  </si>
  <si>
    <t>SIOP-090</t>
  </si>
  <si>
    <t>SUMINISTRO Y COLOCACION DE CRISTAL FLOTADO DE 6 MM. DE ESPESOR,  ASENTADO CON SILICON, INCLUYE: CORTES, DESPERDICIOS Y ACARREO DE MATERIALES AL SITIO DE SU UTILIZACION A CUALQUIER NIVEL EN HORARIOS FUERA DEL TIEMPO NORMAL, INCLUYENDO HORARIOS NOCTURNOS, DIAS FESTIVOS Y NO LABORABLES.</t>
  </si>
  <si>
    <t>SIOP-091</t>
  </si>
  <si>
    <t>SIOP-092</t>
  </si>
  <si>
    <t>SUMINISTRO Y COLOCACION DE PELICULA  POLARIZADA PARA CONTROL DE SOLAR EN CRISTALES MARCA, INCLUYE: RETIRO DE PELICULA ANTERIOR,  LIMPIEZA, CORTES, DESPERDICIOS Y ACARREO DE MATERIALES AL SITIO DE SU UTILIZACION A CUALQUIER NIVEL EN HORARIOS FUERA DEL TIEMPO NORMAL, INCLUYENDO HORARIOS NOCTURNOS, DIAS FESTIVOS Y NO LABORABLES.</t>
  </si>
  <si>
    <t>SIOP-093</t>
  </si>
  <si>
    <t>SUMINISTRO E INSTALACION DE DOMO DE 1.6 X 12 MTS DE LARGO CON HOJA DE POLICARBONATO DE 6MM DE ESPESOR CON ESTRUCTURA DE ALUMINIO BLANCO DE 2"X2" Y MALLA MOSQUITERA, INCLUYE: MATERIAL, HERRAMIENTA MENOR, MANO DE OBRA EN HORARIOS FUERA DEL TIEMPO NORMAL, INCLUYENDO HORARIOS NOCTURNOS, DIAS FESTIVOS Y NO LABORABLES.</t>
  </si>
  <si>
    <t>SIOP-094</t>
  </si>
  <si>
    <t>SUMINISTRO E INSTALACION DE DOMO .9 X .9  CON HOJA DE POLICARBONATO DE 6MM DE ESPESOR CON ESTRUCTURA DE ALUMINIO BLANCO DE 2"X2" Y MALLA MOSQUITERA, INCLUYE: MATERIAL, HERRAMIENTA MENOR, MANO DE OBRA EN HORARIOS FUERA DEL TIEMPO NORMAL, INCLUYENDO HORARIOS NOCTURNOS, DIAS FESTIVOS Y NO LABORABLES.</t>
  </si>
  <si>
    <t>SIOP-095</t>
  </si>
  <si>
    <t>SUMINISTRO E INSTALACION DE DOMO 1.2 X 1.2  CON HOJA DE POLICARBONATO DE 6MM DE ESPESOR CON ESTRUCTURA DE ALUMINIO BLANCO DE 2"X2" Y MALLA MOSQUITERA, INCLUYE: MATERIAL, HERRAMIENTA MENOR, MANO DE OBRA EN HORARIOS FUERA DEL TIEMPO NORMAL, INCLUYENDO HORARIOS NOCTURNOS, DIAS FESTIVOS Y NO LABORABLES.</t>
  </si>
  <si>
    <t>SIOP-096</t>
  </si>
  <si>
    <t>SUMINISTRO E INSTALACION DE PUERTA ABATIBLE HACIA ARRIBA PARA RPBI  1.8 X .9 A BASE DE ALUMINIO BLANCO DE 2" X 2", HOJA DE POLICARBONATO DE 6MM DE ESPESOR, BISAGRAS, INCLUYE: MATERIAL, HERRAMIENTA MENOR, MANO DE OBRA EN HORARIOS FUERA DEL TIEMPO NORMAL, INCLUYENDO HORARIOS NOCTURNOS, DIAS FESTIVOS Y NO LABORABLES.</t>
  </si>
  <si>
    <t>B8</t>
  </si>
  <si>
    <t>SIOP-097</t>
  </si>
  <si>
    <t>SIOP-098</t>
  </si>
  <si>
    <t>SIOP-099</t>
  </si>
  <si>
    <t>SUMINISTRO  Y COLOCACION DE TAPA CIEGA EN SALIDA ELECTRICA MARCA BTICINO MODELO QUINZIÑO INCLUYE: CONEXIÓN, MATERIAL, HERRAMIENTA Y MANO DE OBRA EN HORARIOS FUERA DEL TIEMPO NORMAL, INCLUYENDO HORARIOS NOCTURNOS, DIAS FESTIVOS Y NO LABORABLES.</t>
  </si>
  <si>
    <t>SIOP-100</t>
  </si>
  <si>
    <t>SIOP-101</t>
  </si>
  <si>
    <t>SIOP-102</t>
  </si>
  <si>
    <t>SUMINISTRO  Y COLOCACION DE LUMINARIA TIPO ARBOTANTE TECNOLITE MODELO VITORIO II DE 14W CON TECNOLOGIA LED EN EXTERIOR,  INCLUYE: CONEXIÓN, MATERIAL, HERRAMIENTA Y MANO DE OBRA EN HORARIOS FUERA DEL TIEMPO NORMAL, INCLUYENDO HORARIOS NOCTURNOS, DIAS FESTIVOS Y NO LABORABLES.</t>
  </si>
  <si>
    <t>SIOP-103</t>
  </si>
  <si>
    <t>SIOP-104</t>
  </si>
  <si>
    <t>SUSTITUCION DE SALIDA DE SENSOR DE MOVIMIENTO A APAGADOR SENCILLO CON CANALETA  INCLUYE: CONEXIÓN, MATERIAL, HERRAMIENTA Y MANO DE OBRA EN HORARIOS FUERA DEL TIEMPO NORMAL, INCLUYENDO HORARIOS NOCTURNOS, DIAS FESTIVOS Y NO LABORABLES.</t>
  </si>
  <si>
    <t>SIOP-105</t>
  </si>
  <si>
    <t>SUMINISTRO Y COLOCACION DE FOTOCELDA PARA LAMPARAS SUBURBANAS  INCLUYE: CONEXIÓN, MATERIAL, HERRAMIENTA Y MANO DE OBRA EN HORARIOS FUERA DEL TIEMPO NORMAL, INCLUYENDO HORARIOS NOCTURNOS, DIAS FESTIVOS Y NO LABORABLES.</t>
  </si>
  <si>
    <t>B9</t>
  </si>
  <si>
    <t>SIOP-106</t>
  </si>
  <si>
    <t>SIOP-107</t>
  </si>
  <si>
    <t>SIOP-108</t>
  </si>
  <si>
    <t>SIOP-109</t>
  </si>
  <si>
    <t>SIOP-110</t>
  </si>
  <si>
    <t>SIOP-111</t>
  </si>
  <si>
    <t>SIOP-112</t>
  </si>
  <si>
    <t>SUMINISTRO Y COLOCACION DE TARJA SENCILLA MODELO VERMES M1  INCLUYE: MANGUERA, CESPOL, CHUPON, MANO DE OBRA EN HORARIOS FUERA DEL TIEMPO NORMAL, INCLUYENDO HORARIOS NOCTURNOS, DIAS FESTIVOS Y NO LABORABLES.</t>
  </si>
  <si>
    <t>SIOP-113</t>
  </si>
  <si>
    <t>SIOP-114</t>
  </si>
  <si>
    <t>SIOP-115</t>
  </si>
  <si>
    <t>SIOP-116</t>
  </si>
  <si>
    <t>SIOP-117</t>
  </si>
  <si>
    <t>SUMINISTRO Y COLOCACIÓN DE TAPA DE TINACO ROTOPLAS 11LTS INCLUYE: HERRAMIENTA MENOR, MANO DE OBRA EN HORARIOS FUERA DEL TIEMPO NORMAL, INCLUYENDO HORARIOS NOCTURNOS, DIAS FESTIVOS Y NO LABORABLES.</t>
  </si>
  <si>
    <t>B10</t>
  </si>
  <si>
    <t>SIOP-118</t>
  </si>
  <si>
    <t>SIOP-119</t>
  </si>
  <si>
    <t>SIOP-120</t>
  </si>
  <si>
    <t>REHABILITACION DE BARANDAL DE MADERA Y HERREIA .6 X 5.94 METROS DE LARGO  INCLUYE: LIJADO, RESANES, ENTINTADO, RESISTOL, PULIDA, MATERIALES,  MANO DE OBRA, HERRAMIENTA  EN HORARIOS FUERA DEL TIEMPO NORMAL, INCLUYENDO HORARIOS NOCTURNOS, DIAS FESTIVOS Y NO LABORABLES.</t>
  </si>
  <si>
    <t>SIOP-121</t>
  </si>
  <si>
    <t>B11</t>
  </si>
  <si>
    <t>SIOP-122</t>
  </si>
  <si>
    <t>SIOP-123</t>
  </si>
  <si>
    <t>B12</t>
  </si>
  <si>
    <t>SIOP-124</t>
  </si>
  <si>
    <t>SIOP-125</t>
  </si>
  <si>
    <t>LIMPIEZA Y MANTENIMIENTO A TINACOS ROTOPLAS 11LTS EN AZOTEA INCLUYE: MANO DE OBRA Y HERRAMIENTA  EN HORARIOS FUERA DEL TIEMPO NORMAL, INCLUYENDO HORARIOS NOCTURNOS, DIAS FESTIVOS Y NO LABORABLES.</t>
  </si>
  <si>
    <t>C</t>
  </si>
  <si>
    <t>C1</t>
  </si>
  <si>
    <t>SIOP-126</t>
  </si>
  <si>
    <t>SIOP-127</t>
  </si>
  <si>
    <t>SIOP-128</t>
  </si>
  <si>
    <t>SIOP-129</t>
  </si>
  <si>
    <t>SIOP-130</t>
  </si>
  <si>
    <t>SIOP-131</t>
  </si>
  <si>
    <t>SIOP-132</t>
  </si>
  <si>
    <t>C2</t>
  </si>
  <si>
    <t>SIOP-133</t>
  </si>
  <si>
    <t>SUMINISTRO Y COLOCACIÓN  DE PLAFON 1.65 X .8 A BASE DE HOJA DE DUROCK DE 13MM DE ESPESOR , POSTE 4.1X3.5 CAL. 2, CANAL 4.1X3.5 CAL. 22, CINTA FIBRA DE VIDRIO, BASE PARA DUROCK EN HORARIOS FUERA DEL TIEMPO NORMAL, INCLUYENDO HORARIOS NOCTURNOS, DIAS FESTIVOS Y NO LABORABLES.</t>
  </si>
  <si>
    <t>C3</t>
  </si>
  <si>
    <t>SIOP-134</t>
  </si>
  <si>
    <t>C4</t>
  </si>
  <si>
    <t>SIOP-135</t>
  </si>
  <si>
    <t>SIOP-136</t>
  </si>
  <si>
    <t>SIOP-137</t>
  </si>
  <si>
    <t>SIOP-138</t>
  </si>
  <si>
    <t>SIOP-139</t>
  </si>
  <si>
    <t>SIOP-140</t>
  </si>
  <si>
    <t>SIOP-141</t>
  </si>
  <si>
    <t>ROTULACION DE "CENTRO DE SALUD LOMAS DEL PARAISO"  DE 1 X 4.5 MTS DE LARGO A UNA ALTURA DE 6 MTS INCLUYE: ANDAMIOS, HERRAMIENTA, MATERIAL Y MANO DE OBRA  EN HORARIOS FUERA DEL TIEMPO NORMAL, INCLUYENDO HORARIOS NOCTURNOS, DIAS FESTIVOS Y NO LABORABLES.</t>
  </si>
  <si>
    <t>C5</t>
  </si>
  <si>
    <t>SIOP-142</t>
  </si>
  <si>
    <t>SIOP-143</t>
  </si>
  <si>
    <t>SIOP-144</t>
  </si>
  <si>
    <t>SUMINISTRO Y COLOCACION DE VENTANAL CORREDIZO DE ALUMINIO DE 2" EN COLOR BLANCO, CON VIDRIO TINTEX COLOR VERDE DE 6 MM, CON UNA MEDIDA DE 3.97 X .4 MT, INCLUYE MATERIAL MANO DE OBRA EN HORARIOS FUERA DEL TIEMPO NORMAL, INCLUYENDO HORARIOS NOCTURNOS, DIAS FESTIVOS Y NO LABORABLES.</t>
  </si>
  <si>
    <t>SIOP-145</t>
  </si>
  <si>
    <t>SUMINISTRO Y COLOCACION DE MOSQUITERO DE 1.2 X .5 CON MARCO EN ALUMINIO BLANCO CON MALLA MOSQUITERA INCLUYE: MATERIAL, HERRAMIENTA MENOR, MANO DE OBRA EN HORARIOS FUERA DEL TIEMPO NORMAL, INCLUYENDO HORARIOS NOCTURNOS, DIAS FESTIVOS Y NO LABORABLES.</t>
  </si>
  <si>
    <t>SIOP-146</t>
  </si>
  <si>
    <t>SUMINISTROY  COLOCACION DE PUERTA DOBLE DE HERRERIA  1.1X1.9, .85x 2.65MTS A BASE DE PTR 1" CALIBRE 18  CON CHAPAS INCLUYE: MATERIAL, PINTURA, HERRAMIENTA MENOR, MANO DE OBRA EN HORARIOS FUERA DEL TIEMPO NORMAL, INCLUYENDO HORARIOS NOCTURNOS, DIAS FESTIVOS Y NO LABORABLES.</t>
  </si>
  <si>
    <t>SIOP-147</t>
  </si>
  <si>
    <t>SUMINISTRO E INSTALACION DE PUERTA CORREDIZA PARA RPBI  1.65 X .9 A BASE DE ALUMINIO BLANCO DE 2" X 2", HOJA DE POLICARBONATO DE 6MM DE ESPESOR, CANAL DE ALUMINIO, JALADERAS, INCLUYE: MATERIAL, HERRAMIENTA MENOR, MANO DE OBRA EN HORARIOS FUERA DEL TIEMPO NORMAL, INCLUYENDO HORARIOS NOCTURNOS, DIAS FESTIVOS Y NO LABORABLES.</t>
  </si>
  <si>
    <t>C6</t>
  </si>
  <si>
    <t>SIOP-148</t>
  </si>
  <si>
    <t>SIOP-149</t>
  </si>
  <si>
    <t>SIOP-150</t>
  </si>
  <si>
    <t>C7</t>
  </si>
  <si>
    <t>SIOP-151</t>
  </si>
  <si>
    <t>SIOP-152</t>
  </si>
  <si>
    <t>SIOP-153</t>
  </si>
  <si>
    <t>SIOP-154</t>
  </si>
  <si>
    <t>SIOP-155</t>
  </si>
  <si>
    <t>SIOP-156</t>
  </si>
  <si>
    <t>SIOP-157</t>
  </si>
  <si>
    <t>SIOP-158</t>
  </si>
  <si>
    <t>SIOP-159</t>
  </si>
  <si>
    <t>SIOP-160</t>
  </si>
  <si>
    <t>C8</t>
  </si>
  <si>
    <t>SIOP-161</t>
  </si>
  <si>
    <t>SIOP-162</t>
  </si>
  <si>
    <t>SIOP-163</t>
  </si>
  <si>
    <t>REHABILITACION DE MESAS DE MADERA 1.82 X .7  INCLUYE: LIJADO, RESANES, ENTINTADO, RESISTOL, PULIDA, MATERIALES,  MANO DE OBRA, HERRAMIENTA  EN HORARIOS FUERA DEL TIEMPO NORMAL, INCLUYENDO HORARIOS NOCTURNOS, DIAS FESTIVOS Y NO LABORABLES.</t>
  </si>
  <si>
    <t>SIOP-164</t>
  </si>
  <si>
    <t>C9</t>
  </si>
  <si>
    <t>SIOP-165</t>
  </si>
  <si>
    <t>Rehabilitación del Centro de Salud Polanquito, CLUES JCSSA002352, en el municipio de Guadalajara, Jalisco; rehabilitación del Centro de Salud N°1, CLUES JCSSA002410, en el municipio de Guadalajara, Jalisco y rehabilitación del Centro de Salud Lomas del Paraíso, CLUES JCSSA002335, en el municipio de Guadalajara, Jalisco.</t>
  </si>
  <si>
    <t>SIOP-E-SMA-OB-CSS-210-2019</t>
  </si>
  <si>
    <t>Rehabilitación del Centro de Salud Polanquito, CLUES JCSSA002352, en el municipio de Guadalajara, Jalisco</t>
  </si>
  <si>
    <t>Rehabilitación del Centro de Salud Lomas del Paraíso, CLUES JCSSA002335, en el municipio de Guadalajara, Jalisco</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</si>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</sst>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quot;#,##0.00"/>
    <numFmt numFmtId="165" formatCode="&quot;$&quot;#,###.00"/>
    <numFmt numFmtId="166" formatCode="#,##0.0000"/>
    <numFmt numFmtId="167" formatCode="0.000000"/>
  </numFmts>
  <fonts count="16" x14ac:knownFonts="1">
    <font>
      <sz val="11"/>
      <color theme="1"/>
      <name val="Calibri"/>
      <family val="2"/>
      <scheme val="minor"/>
    </font>
    <font>
      <sz val="10"/>
      <name val="Arial"/>
      <family val="2"/>
    </font>
    <font>
      <sz val="10"/>
      <name val="Calibri"/>
      <family val="2"/>
      <scheme val="minor"/>
    </font>
    <font>
      <sz val="10"/>
      <name val="Arial"/>
      <family val="2"/>
    </font>
    <font>
      <sz val="11"/>
      <color theme="1"/>
      <name val="Calibri"/>
      <family val="2"/>
      <scheme val="minor"/>
    </font>
    <font>
      <b/>
      <sz val="11"/>
      <name val="Calibri"/>
      <family val="2"/>
    </font>
    <font>
      <sz val="11"/>
      <name val="Calibri"/>
      <family val="2"/>
    </font>
    <font>
      <b/>
      <sz val="11"/>
      <color theme="0"/>
      <name val="Calibri"/>
      <family val="2"/>
    </font>
    <font>
      <sz val="11"/>
      <color indexed="64"/>
      <name val="Calibri"/>
      <family val="2"/>
    </font>
    <font>
      <b/>
      <sz val="10"/>
      <name val="Calibri"/>
      <family val="2"/>
      <scheme val="minor"/>
    </font>
    <font>
      <b/>
      <sz val="10"/>
      <color theme="1"/>
      <name val="Calibri"/>
      <family val="2"/>
      <scheme val="minor"/>
    </font>
    <font>
      <b/>
      <sz val="10"/>
      <color theme="1" tint="4.9989318521683403E-2"/>
      <name val="Calibri"/>
      <family val="2"/>
      <scheme val="minor"/>
    </font>
    <font>
      <b/>
      <sz val="10"/>
      <name val="Calibri"/>
      <family val="2"/>
    </font>
    <font>
      <b/>
      <sz val="12"/>
      <name val="Calibri"/>
      <family val="2"/>
      <scheme val="minor"/>
    </font>
    <font>
      <b/>
      <sz val="10"/>
      <color rgb="FF006600"/>
      <name val="Calibri"/>
      <family val="2"/>
      <scheme val="minor"/>
    </font>
    <font>
      <sz val="10"/>
      <color rgb="FF006600"/>
      <name val="Calibri"/>
      <family val="2"/>
      <scheme val="minor"/>
    </font>
  </fonts>
  <fills count="4">
    <fill>
      <patternFill patternType="none"/>
    </fill>
    <fill>
      <patternFill patternType="gray125"/>
    </fill>
    <fill>
      <patternFill patternType="solid">
        <fgColor rgb="FF00953B"/>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0" borderId="0"/>
    <xf numFmtId="0" fontId="3" fillId="0" borderId="0"/>
    <xf numFmtId="44" fontId="3" fillId="0" borderId="0" applyFont="0" applyFill="0" applyBorder="0" applyAlignment="0" applyProtection="0"/>
    <xf numFmtId="0" fontId="3" fillId="0" borderId="0"/>
    <xf numFmtId="44" fontId="4"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0" fontId="5" fillId="0" borderId="2" xfId="1" applyFont="1" applyBorder="1" applyAlignment="1">
      <alignment horizontal="center" vertical="top"/>
    </xf>
    <xf numFmtId="0" fontId="5" fillId="0" borderId="6" xfId="1" applyFont="1" applyBorder="1" applyAlignment="1">
      <alignment horizontal="center" vertical="top" wrapText="1"/>
    </xf>
    <xf numFmtId="0" fontId="6" fillId="0" borderId="2" xfId="1" applyFont="1" applyBorder="1" applyAlignment="1">
      <alignment horizontal="center" vertical="top"/>
    </xf>
    <xf numFmtId="0" fontId="5" fillId="0" borderId="4" xfId="1" applyFont="1" applyBorder="1" applyAlignment="1">
      <alignment vertical="top"/>
    </xf>
    <xf numFmtId="0" fontId="6" fillId="0" borderId="0" xfId="1" applyFont="1" applyAlignment="1">
      <alignment vertical="top"/>
    </xf>
    <xf numFmtId="0" fontId="6" fillId="0" borderId="6" xfId="1" applyFont="1" applyBorder="1" applyAlignment="1">
      <alignment horizontal="center" vertical="top"/>
    </xf>
    <xf numFmtId="0" fontId="5" fillId="0" borderId="5" xfId="1" applyFont="1" applyBorder="1" applyAlignment="1">
      <alignment horizontal="center" vertical="top"/>
    </xf>
    <xf numFmtId="0" fontId="5" fillId="0" borderId="0" xfId="1" applyFont="1" applyBorder="1" applyAlignment="1">
      <alignment horizontal="center" vertical="top"/>
    </xf>
    <xf numFmtId="0" fontId="5" fillId="0" borderId="7" xfId="1" applyFont="1" applyBorder="1" applyAlignment="1">
      <alignment horizontal="center" vertical="top"/>
    </xf>
    <xf numFmtId="0" fontId="5" fillId="0" borderId="7" xfId="1" applyFont="1" applyBorder="1" applyAlignment="1">
      <alignment vertical="top"/>
    </xf>
    <xf numFmtId="0" fontId="5" fillId="0" borderId="1" xfId="1" applyFont="1" applyFill="1" applyBorder="1" applyAlignment="1">
      <alignment horizontal="left" vertical="top"/>
    </xf>
    <xf numFmtId="14" fontId="6" fillId="0" borderId="4" xfId="1" applyNumberFormat="1" applyFont="1" applyBorder="1" applyAlignment="1">
      <alignment horizontal="left" vertical="top"/>
    </xf>
    <xf numFmtId="14" fontId="6" fillId="0" borderId="7" xfId="1" applyNumberFormat="1" applyFont="1" applyBorder="1" applyAlignment="1">
      <alignment horizontal="left" vertical="top"/>
    </xf>
    <xf numFmtId="0" fontId="6" fillId="0" borderId="7" xfId="1" applyNumberFormat="1" applyFont="1" applyBorder="1" applyAlignment="1">
      <alignment horizontal="left" vertical="top"/>
    </xf>
    <xf numFmtId="14" fontId="6" fillId="0" borderId="11" xfId="1" applyNumberFormat="1" applyFont="1" applyBorder="1" applyAlignment="1">
      <alignment horizontal="left" vertical="top"/>
    </xf>
    <xf numFmtId="0" fontId="5" fillId="0" borderId="11" xfId="1" applyFont="1" applyBorder="1" applyAlignment="1">
      <alignment vertical="top"/>
    </xf>
    <xf numFmtId="0" fontId="5" fillId="0" borderId="2" xfId="1" applyFont="1" applyFill="1" applyBorder="1" applyAlignment="1">
      <alignment horizontal="left" vertical="top"/>
    </xf>
    <xf numFmtId="0" fontId="6" fillId="0" borderId="5" xfId="1" applyFont="1" applyBorder="1" applyAlignment="1">
      <alignment horizontal="center" vertical="top"/>
    </xf>
    <xf numFmtId="0" fontId="6" fillId="0" borderId="0" xfId="1" applyFont="1" applyBorder="1" applyAlignment="1">
      <alignment horizontal="center" vertical="top"/>
    </xf>
    <xf numFmtId="0" fontId="6" fillId="0" borderId="7" xfId="1" applyFont="1" applyBorder="1" applyAlignment="1">
      <alignment horizontal="center" vertical="top"/>
    </xf>
    <xf numFmtId="0" fontId="5" fillId="0" borderId="6" xfId="1" applyFont="1" applyBorder="1" applyAlignment="1">
      <alignment horizontal="center" vertical="top"/>
    </xf>
    <xf numFmtId="0" fontId="6" fillId="0" borderId="8" xfId="1" applyFont="1" applyBorder="1" applyAlignment="1">
      <alignment horizontal="center"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1" xfId="1" applyFont="1" applyBorder="1" applyAlignment="1">
      <alignment horizontal="center" vertical="top"/>
    </xf>
    <xf numFmtId="0" fontId="5" fillId="0" borderId="8" xfId="1" applyFont="1" applyBorder="1" applyAlignment="1">
      <alignment horizontal="center" vertical="top"/>
    </xf>
    <xf numFmtId="0" fontId="6" fillId="0" borderId="0" xfId="1" applyFont="1" applyAlignment="1">
      <alignment horizontal="justify" vertical="top"/>
    </xf>
    <xf numFmtId="0" fontId="5" fillId="0" borderId="0" xfId="1" applyFont="1" applyFill="1" applyBorder="1" applyAlignment="1">
      <alignment vertical="top"/>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xf>
    <xf numFmtId="0" fontId="6" fillId="0" borderId="0" xfId="1" applyFont="1" applyFill="1" applyAlignment="1">
      <alignment horizontal="center" vertical="center"/>
    </xf>
    <xf numFmtId="0" fontId="5" fillId="0" borderId="0" xfId="1" applyFont="1" applyFill="1" applyAlignment="1">
      <alignment vertical="top"/>
    </xf>
    <xf numFmtId="4" fontId="5" fillId="0" borderId="0" xfId="1" applyNumberFormat="1" applyFont="1" applyFill="1" applyAlignment="1">
      <alignment vertical="top"/>
    </xf>
    <xf numFmtId="0" fontId="6" fillId="0" borderId="0" xfId="1" applyFont="1" applyFill="1" applyAlignment="1">
      <alignment vertical="top"/>
    </xf>
    <xf numFmtId="4" fontId="6" fillId="0" borderId="0" xfId="1" applyNumberFormat="1" applyFont="1" applyFill="1" applyAlignment="1">
      <alignment horizontal="left" vertical="top" shrinkToFit="1"/>
    </xf>
    <xf numFmtId="0" fontId="8" fillId="0" borderId="0" xfId="4" applyFont="1" applyAlignment="1">
      <alignment vertical="top"/>
    </xf>
    <xf numFmtId="164" fontId="6" fillId="0" borderId="0" xfId="1" applyNumberFormat="1" applyFont="1" applyFill="1" applyAlignment="1">
      <alignment vertical="top"/>
    </xf>
    <xf numFmtId="44" fontId="6" fillId="0" borderId="0" xfId="1" applyNumberFormat="1" applyFont="1" applyFill="1" applyAlignment="1">
      <alignment vertical="top"/>
    </xf>
    <xf numFmtId="44" fontId="6" fillId="0" borderId="0" xfId="5" applyFont="1" applyFill="1" applyAlignment="1">
      <alignment vertical="top"/>
    </xf>
    <xf numFmtId="49" fontId="2" fillId="0" borderId="0" xfId="1" applyNumberFormat="1" applyFont="1" applyAlignment="1">
      <alignment horizontal="left" vertical="top"/>
    </xf>
    <xf numFmtId="0" fontId="2" fillId="0" borderId="0" xfId="1" applyFont="1" applyAlignment="1">
      <alignment horizontal="center" vertical="top" wrapText="1"/>
    </xf>
    <xf numFmtId="166" fontId="2" fillId="0" borderId="0" xfId="1" applyNumberFormat="1" applyFont="1" applyAlignment="1">
      <alignment horizontal="right" vertical="top"/>
    </xf>
    <xf numFmtId="164" fontId="2" fillId="0" borderId="0" xfId="3" applyNumberFormat="1" applyFont="1" applyAlignment="1">
      <alignment horizontal="right" vertical="top"/>
    </xf>
    <xf numFmtId="4" fontId="9" fillId="0" borderId="0" xfId="1" applyNumberFormat="1" applyFont="1" applyAlignment="1">
      <alignment horizontal="center" vertical="top"/>
    </xf>
    <xf numFmtId="164" fontId="9" fillId="0" borderId="0" xfId="3" applyNumberFormat="1" applyFont="1" applyAlignment="1">
      <alignment vertical="top"/>
    </xf>
    <xf numFmtId="4" fontId="2" fillId="0" borderId="0" xfId="1" applyNumberFormat="1" applyFont="1" applyAlignment="1">
      <alignment horizontal="right" vertical="top"/>
    </xf>
    <xf numFmtId="0" fontId="2" fillId="0" borderId="0" xfId="1" applyNumberFormat="1" applyFont="1" applyAlignment="1">
      <alignment horizontal="center" vertical="top" wrapText="1"/>
    </xf>
    <xf numFmtId="0" fontId="11" fillId="0" borderId="0" xfId="1" applyFont="1" applyAlignment="1">
      <alignment horizontal="justify" vertical="top"/>
    </xf>
    <xf numFmtId="0" fontId="12" fillId="0" borderId="0" xfId="1" applyFont="1" applyAlignment="1">
      <alignment horizontal="center" vertical="top" wrapText="1"/>
    </xf>
    <xf numFmtId="0" fontId="13" fillId="3" borderId="0" xfId="1" applyFont="1" applyFill="1" applyAlignment="1">
      <alignment vertical="top"/>
    </xf>
    <xf numFmtId="0" fontId="9" fillId="3" borderId="0" xfId="1" applyFont="1" applyFill="1" applyAlignment="1">
      <alignment horizontal="center" vertical="top"/>
    </xf>
    <xf numFmtId="0" fontId="13" fillId="3" borderId="0" xfId="1" applyFont="1" applyFill="1" applyAlignment="1">
      <alignment horizontal="center" vertical="top"/>
    </xf>
    <xf numFmtId="49" fontId="10" fillId="0" borderId="0" xfId="1" applyNumberFormat="1" applyFont="1" applyFill="1" applyAlignment="1">
      <alignment horizontal="left" vertical="top"/>
    </xf>
    <xf numFmtId="0" fontId="10" fillId="0" borderId="0" xfId="1" applyNumberFormat="1" applyFont="1" applyFill="1" applyAlignment="1">
      <alignment horizontal="justify" vertical="top"/>
    </xf>
    <xf numFmtId="164" fontId="10" fillId="0" borderId="0" xfId="1" applyNumberFormat="1" applyFont="1" applyFill="1" applyAlignment="1">
      <alignment vertical="top"/>
    </xf>
    <xf numFmtId="0" fontId="2" fillId="0" borderId="0" xfId="1" applyNumberFormat="1" applyFont="1" applyFill="1" applyAlignment="1">
      <alignment horizontal="justify" vertical="top" wrapText="1"/>
    </xf>
    <xf numFmtId="0" fontId="9" fillId="0" borderId="2" xfId="1" applyFont="1" applyBorder="1" applyAlignment="1">
      <alignment horizontal="center" vertical="top"/>
    </xf>
    <xf numFmtId="4" fontId="9" fillId="0" borderId="0" xfId="1" applyNumberFormat="1" applyFont="1" applyAlignment="1">
      <alignment horizontal="justify" vertical="top" wrapText="1"/>
    </xf>
    <xf numFmtId="0" fontId="5" fillId="2" borderId="0" xfId="4" applyFont="1" applyFill="1" applyBorder="1" applyAlignment="1">
      <alignment horizontal="justify" vertical="top"/>
    </xf>
    <xf numFmtId="165" fontId="5" fillId="2" borderId="0" xfId="4" applyNumberFormat="1" applyFont="1" applyFill="1" applyAlignment="1">
      <alignment vertical="top"/>
    </xf>
    <xf numFmtId="0" fontId="5" fillId="2" borderId="0" xfId="4" applyNumberFormat="1" applyFont="1" applyFill="1" applyAlignment="1">
      <alignment horizontal="center" vertical="top"/>
    </xf>
    <xf numFmtId="0" fontId="14" fillId="0" borderId="0" xfId="1" applyNumberFormat="1" applyFont="1" applyFill="1" applyAlignment="1">
      <alignment horizontal="justify" vertical="top"/>
    </xf>
    <xf numFmtId="0" fontId="15" fillId="0" borderId="0" xfId="1" applyFont="1" applyAlignment="1">
      <alignment horizontal="center" vertical="top" wrapText="1"/>
    </xf>
    <xf numFmtId="4" fontId="15" fillId="0" borderId="0" xfId="1" applyNumberFormat="1" applyFont="1" applyAlignment="1">
      <alignment horizontal="right" vertical="top"/>
    </xf>
    <xf numFmtId="164" fontId="15" fillId="0" borderId="0" xfId="6" applyNumberFormat="1" applyFont="1" applyAlignment="1">
      <alignment horizontal="right" vertical="top"/>
    </xf>
    <xf numFmtId="4" fontId="14" fillId="0" borderId="0" xfId="1" applyNumberFormat="1" applyFont="1" applyAlignment="1">
      <alignment horizontal="center" vertical="top"/>
    </xf>
    <xf numFmtId="164" fontId="14" fillId="0" borderId="0" xfId="5" applyNumberFormat="1" applyFont="1" applyFill="1" applyAlignment="1">
      <alignment vertical="top"/>
    </xf>
    <xf numFmtId="44" fontId="2" fillId="0" borderId="0" xfId="5" applyFont="1" applyAlignment="1">
      <alignment vertical="top"/>
    </xf>
    <xf numFmtId="44" fontId="2" fillId="0" borderId="0" xfId="5" applyFont="1" applyAlignment="1">
      <alignment horizontal="right" vertical="top"/>
    </xf>
    <xf numFmtId="49" fontId="9" fillId="0" borderId="0" xfId="1" applyNumberFormat="1" applyFont="1" applyFill="1" applyAlignment="1">
      <alignment horizontal="left" vertical="top"/>
    </xf>
    <xf numFmtId="0" fontId="9" fillId="0" borderId="0" xfId="1" applyNumberFormat="1" applyFont="1" applyFill="1" applyAlignment="1">
      <alignment horizontal="justify" vertical="top"/>
    </xf>
    <xf numFmtId="0" fontId="9" fillId="0" borderId="0" xfId="1" applyFont="1" applyFill="1" applyAlignment="1">
      <alignment horizontal="center" vertical="top" wrapText="1"/>
    </xf>
    <xf numFmtId="166" fontId="9" fillId="0" borderId="0" xfId="1" applyNumberFormat="1" applyFont="1" applyFill="1" applyAlignment="1">
      <alignment horizontal="right" vertical="top"/>
    </xf>
    <xf numFmtId="164" fontId="9" fillId="0" borderId="0" xfId="3" applyNumberFormat="1" applyFont="1" applyFill="1" applyAlignment="1">
      <alignment horizontal="right" vertical="top"/>
    </xf>
    <xf numFmtId="4" fontId="9" fillId="0" borderId="0" xfId="1" applyNumberFormat="1" applyFont="1" applyFill="1" applyAlignment="1">
      <alignment horizontal="center" vertical="top"/>
    </xf>
    <xf numFmtId="164" fontId="9" fillId="0" borderId="0" xfId="1" applyNumberFormat="1" applyFont="1" applyFill="1" applyAlignment="1">
      <alignment vertical="top"/>
    </xf>
    <xf numFmtId="49" fontId="10" fillId="0" borderId="0" xfId="1" applyNumberFormat="1" applyFont="1" applyFill="1" applyAlignment="1">
      <alignment horizontal="left" vertical="center"/>
    </xf>
    <xf numFmtId="0" fontId="10" fillId="0" borderId="0" xfId="1" applyNumberFormat="1" applyFont="1" applyFill="1" applyAlignment="1">
      <alignment horizontal="justify" vertical="center"/>
    </xf>
    <xf numFmtId="0" fontId="5" fillId="0" borderId="0" xfId="1" applyFont="1" applyFill="1" applyAlignment="1">
      <alignment vertical="center"/>
    </xf>
    <xf numFmtId="4" fontId="5" fillId="0" borderId="0" xfId="1" applyNumberFormat="1" applyFont="1" applyFill="1" applyAlignment="1">
      <alignment vertical="center"/>
    </xf>
    <xf numFmtId="164" fontId="10" fillId="0" borderId="0" xfId="1" applyNumberFormat="1" applyFont="1" applyFill="1" applyAlignment="1">
      <alignment vertical="center"/>
    </xf>
    <xf numFmtId="4" fontId="6" fillId="0" borderId="0" xfId="1" applyNumberFormat="1" applyFont="1" applyFill="1" applyAlignment="1">
      <alignment vertical="top"/>
    </xf>
    <xf numFmtId="167" fontId="13" fillId="3" borderId="0" xfId="1" applyNumberFormat="1" applyFont="1" applyFill="1" applyAlignment="1">
      <alignment vertical="top"/>
    </xf>
    <xf numFmtId="0" fontId="5" fillId="0" borderId="6" xfId="1" applyFont="1" applyBorder="1" applyAlignment="1">
      <alignment horizontal="center" vertical="top" wrapText="1"/>
    </xf>
    <xf numFmtId="0" fontId="5" fillId="0" borderId="8" xfId="1" applyFont="1" applyBorder="1" applyAlignment="1">
      <alignment horizontal="center" vertical="top" wrapText="1"/>
    </xf>
    <xf numFmtId="0" fontId="5" fillId="0" borderId="1" xfId="1" applyFont="1" applyBorder="1" applyAlignment="1">
      <alignment horizontal="center" vertical="top"/>
    </xf>
    <xf numFmtId="0" fontId="5" fillId="0" borderId="3" xfId="1" applyFont="1" applyBorder="1" applyAlignment="1">
      <alignment horizontal="center" vertical="top"/>
    </xf>
    <xf numFmtId="0" fontId="5" fillId="0" borderId="4" xfId="1" applyFont="1" applyBorder="1" applyAlignment="1">
      <alignment horizontal="center" vertical="top"/>
    </xf>
    <xf numFmtId="14" fontId="5" fillId="0" borderId="1" xfId="1" applyNumberFormat="1" applyFont="1" applyBorder="1" applyAlignment="1">
      <alignment horizontal="right" vertical="top"/>
    </xf>
    <xf numFmtId="14" fontId="5" fillId="0" borderId="3" xfId="1" applyNumberFormat="1" applyFont="1" applyBorder="1" applyAlignment="1">
      <alignment horizontal="right" vertical="top"/>
    </xf>
    <xf numFmtId="14" fontId="5" fillId="0" borderId="5" xfId="1" applyNumberFormat="1" applyFont="1" applyBorder="1" applyAlignment="1">
      <alignment horizontal="right" vertical="top"/>
    </xf>
    <xf numFmtId="14" fontId="5" fillId="0" borderId="0" xfId="1" applyNumberFormat="1" applyFont="1" applyBorder="1" applyAlignment="1">
      <alignment horizontal="right" vertical="top"/>
    </xf>
    <xf numFmtId="0" fontId="6" fillId="0" borderId="5" xfId="1" applyFont="1" applyBorder="1" applyAlignment="1">
      <alignment horizontal="center" vertical="top"/>
    </xf>
    <xf numFmtId="0" fontId="6" fillId="0" borderId="0" xfId="1" applyFont="1" applyBorder="1" applyAlignment="1">
      <alignment horizontal="center" vertical="top"/>
    </xf>
    <xf numFmtId="0" fontId="6" fillId="0" borderId="7" xfId="1" applyFont="1" applyBorder="1" applyAlignment="1">
      <alignment horizontal="center"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1" xfId="1" applyFont="1" applyBorder="1" applyAlignment="1">
      <alignment horizontal="center" vertical="top"/>
    </xf>
    <xf numFmtId="0" fontId="5" fillId="2" borderId="0" xfId="4" applyNumberFormat="1" applyFont="1" applyFill="1" applyBorder="1" applyAlignment="1">
      <alignment horizontal="center" vertical="top"/>
    </xf>
    <xf numFmtId="14" fontId="5" fillId="0" borderId="9" xfId="1" applyNumberFormat="1" applyFont="1" applyBorder="1" applyAlignment="1">
      <alignment horizontal="right" vertical="top"/>
    </xf>
    <xf numFmtId="14" fontId="5" fillId="0" borderId="10" xfId="1" applyNumberFormat="1" applyFont="1" applyBorder="1" applyAlignment="1">
      <alignment horizontal="right" vertical="top"/>
    </xf>
    <xf numFmtId="0" fontId="2" fillId="0" borderId="6" xfId="1" applyNumberFormat="1" applyFont="1" applyBorder="1" applyAlignment="1">
      <alignment horizontal="justify" vertical="top"/>
    </xf>
    <xf numFmtId="0" fontId="2" fillId="0" borderId="8" xfId="1" applyNumberFormat="1" applyFont="1" applyBorder="1" applyAlignment="1">
      <alignment horizontal="justify" vertical="top"/>
    </xf>
    <xf numFmtId="0" fontId="6" fillId="0" borderId="6" xfId="1" applyNumberFormat="1" applyFont="1" applyBorder="1" applyAlignment="1">
      <alignment horizontal="left" vertical="top"/>
    </xf>
    <xf numFmtId="0" fontId="6" fillId="0" borderId="8" xfId="1" applyNumberFormat="1" applyFont="1" applyBorder="1" applyAlignment="1">
      <alignment horizontal="left" vertical="top"/>
    </xf>
    <xf numFmtId="0" fontId="7" fillId="2" borderId="12" xfId="1" applyFont="1" applyFill="1" applyBorder="1" applyAlignment="1">
      <alignment horizontal="center" vertical="top"/>
    </xf>
    <xf numFmtId="0" fontId="7" fillId="2" borderId="13" xfId="1" applyFont="1" applyFill="1" applyBorder="1" applyAlignment="1">
      <alignment horizontal="center" vertical="top"/>
    </xf>
    <xf numFmtId="0" fontId="7" fillId="2" borderId="14" xfId="1" applyFont="1" applyFill="1" applyBorder="1" applyAlignment="1">
      <alignment horizontal="center" vertical="top"/>
    </xf>
  </cellXfs>
  <cellStyles count="7">
    <cellStyle name="Moneda" xfId="5" builtinId="4"/>
    <cellStyle name="Moneda 2" xfId="3"/>
    <cellStyle name="Moneda 2 2" xfId="6"/>
    <cellStyle name="Normal" xfId="0" builtinId="0"/>
    <cellStyle name="Normal 2" xfId="1"/>
    <cellStyle name="Normal 2 2" xfId="4"/>
    <cellStyle name="Normal 3" xfId="2"/>
  </cellStyles>
  <dxfs count="0"/>
  <tableStyles count="0" defaultTableStyle="TableStyleMedium2" defaultPivotStyle="PivotStyleLight16"/>
  <colors>
    <mruColors>
      <color rgb="FF33CC33"/>
      <color rgb="FF008000"/>
      <color rgb="FF009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228600</xdr:rowOff>
    </xdr:from>
    <xdr:to>
      <xdr:col>0</xdr:col>
      <xdr:colOff>1175385</xdr:colOff>
      <xdr:row>6</xdr:row>
      <xdr:rowOff>128270</xdr:rowOff>
    </xdr:to>
    <xdr:pic>
      <xdr:nvPicPr>
        <xdr:cNvPr id="6" name="Imagen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771525"/>
          <a:ext cx="956310" cy="899795"/>
        </a:xfrm>
        <a:prstGeom prst="rect">
          <a:avLst/>
        </a:prstGeom>
        <a:noFill/>
        <a:ln>
          <a:noFill/>
        </a:ln>
      </xdr:spPr>
    </xdr:pic>
    <xdr:clientData/>
  </xdr:twoCellAnchor>
  <xdr:twoCellAnchor editAs="oneCell">
    <xdr:from>
      <xdr:col>6</xdr:col>
      <xdr:colOff>19050</xdr:colOff>
      <xdr:row>2</xdr:row>
      <xdr:rowOff>371475</xdr:rowOff>
    </xdr:from>
    <xdr:to>
      <xdr:col>6</xdr:col>
      <xdr:colOff>1567050</xdr:colOff>
      <xdr:row>4</xdr:row>
      <xdr:rowOff>69658</xdr:rowOff>
    </xdr:to>
    <xdr:pic>
      <xdr:nvPicPr>
        <xdr:cNvPr id="7" name="Imagen 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415" t="56113" r="40563" b="32805"/>
        <a:stretch/>
      </xdr:blipFill>
      <xdr:spPr bwMode="auto">
        <a:xfrm>
          <a:off x="10020300" y="914400"/>
          <a:ext cx="1548000" cy="28873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281"/>
  <sheetViews>
    <sheetView showGridLines="0" showZeros="0" tabSelected="1" view="pageBreakPreview" topLeftCell="A8" zoomScaleNormal="100" zoomScaleSheetLayoutView="100" workbookViewId="0">
      <selection activeCell="E20" sqref="E20:E218"/>
    </sheetView>
  </sheetViews>
  <sheetFormatPr baseColWidth="10" defaultColWidth="9.140625" defaultRowHeight="15" x14ac:dyDescent="0.25"/>
  <cols>
    <col min="1" max="1" width="20.5703125" style="5" customWidth="1"/>
    <col min="2" max="2" width="56.85546875" style="5" customWidth="1"/>
    <col min="3" max="3" width="13.7109375" style="5" customWidth="1"/>
    <col min="4" max="4" width="15.140625" style="5" customWidth="1"/>
    <col min="5" max="5" width="17.85546875" style="5" customWidth="1"/>
    <col min="6" max="6" width="25.85546875" style="5" customWidth="1"/>
    <col min="7" max="7" width="24.28515625" style="5" customWidth="1"/>
    <col min="8" max="8" width="22.42578125" style="5" customWidth="1"/>
    <col min="9" max="9" width="24.85546875" style="5" bestFit="1" customWidth="1"/>
    <col min="10" max="10" width="10.42578125" style="5" bestFit="1" customWidth="1"/>
    <col min="11" max="16384" width="9.140625" style="5"/>
  </cols>
  <sheetData>
    <row r="1" spans="1:7" x14ac:dyDescent="0.25">
      <c r="A1" s="3"/>
      <c r="B1" s="1" t="s">
        <v>11</v>
      </c>
      <c r="C1" s="88" t="s">
        <v>26</v>
      </c>
      <c r="D1" s="89"/>
      <c r="E1" s="89"/>
      <c r="F1" s="90"/>
      <c r="G1" s="4"/>
    </row>
    <row r="2" spans="1:7" x14ac:dyDescent="0.25">
      <c r="A2" s="6"/>
      <c r="B2" s="2" t="s">
        <v>12</v>
      </c>
      <c r="C2" s="7"/>
      <c r="D2" s="8"/>
      <c r="E2" s="8"/>
      <c r="F2" s="9"/>
      <c r="G2" s="10"/>
    </row>
    <row r="3" spans="1:7" ht="33.75" customHeight="1" x14ac:dyDescent="0.25">
      <c r="A3" s="6"/>
      <c r="B3" s="51" t="s">
        <v>24</v>
      </c>
      <c r="C3" s="95" t="s">
        <v>335</v>
      </c>
      <c r="D3" s="96"/>
      <c r="E3" s="96"/>
      <c r="F3" s="97"/>
      <c r="G3" s="10"/>
    </row>
    <row r="4" spans="1:7" ht="12.75" customHeight="1" x14ac:dyDescent="0.25">
      <c r="A4" s="6"/>
      <c r="B4" s="86"/>
      <c r="C4" s="95"/>
      <c r="D4" s="96"/>
      <c r="E4" s="96"/>
      <c r="F4" s="97"/>
      <c r="G4" s="10"/>
    </row>
    <row r="5" spans="1:7" ht="18.75" customHeight="1" thickBot="1" x14ac:dyDescent="0.3">
      <c r="A5" s="6"/>
      <c r="B5" s="87"/>
      <c r="C5" s="98"/>
      <c r="D5" s="99"/>
      <c r="E5" s="99"/>
      <c r="F5" s="100"/>
      <c r="G5" s="10"/>
    </row>
    <row r="6" spans="1:7" ht="13.5" customHeight="1" x14ac:dyDescent="0.25">
      <c r="A6" s="6"/>
      <c r="B6" s="11" t="s">
        <v>0</v>
      </c>
      <c r="C6" s="91" t="s">
        <v>20</v>
      </c>
      <c r="D6" s="92"/>
      <c r="E6" s="92"/>
      <c r="F6" s="12"/>
      <c r="G6" s="10"/>
    </row>
    <row r="7" spans="1:7" ht="21.75" customHeight="1" x14ac:dyDescent="0.25">
      <c r="A7" s="6"/>
      <c r="B7" s="104" t="s">
        <v>334</v>
      </c>
      <c r="C7" s="93" t="s">
        <v>21</v>
      </c>
      <c r="D7" s="94"/>
      <c r="E7" s="94"/>
      <c r="F7" s="13"/>
      <c r="G7" s="10"/>
    </row>
    <row r="8" spans="1:7" ht="21.75" customHeight="1" x14ac:dyDescent="0.25">
      <c r="A8" s="6"/>
      <c r="B8" s="104"/>
      <c r="C8" s="93" t="s">
        <v>1</v>
      </c>
      <c r="D8" s="94"/>
      <c r="E8" s="94"/>
      <c r="F8" s="14"/>
      <c r="G8" s="10"/>
    </row>
    <row r="9" spans="1:7" ht="21.75" customHeight="1" thickBot="1" x14ac:dyDescent="0.3">
      <c r="A9" s="6"/>
      <c r="B9" s="105"/>
      <c r="C9" s="102" t="s">
        <v>13</v>
      </c>
      <c r="D9" s="103"/>
      <c r="E9" s="103"/>
      <c r="F9" s="15"/>
      <c r="G9" s="16"/>
    </row>
    <row r="10" spans="1:7" ht="17.25" customHeight="1" x14ac:dyDescent="0.25">
      <c r="A10" s="6"/>
      <c r="B10" s="17" t="s">
        <v>16</v>
      </c>
      <c r="C10" s="88" t="s">
        <v>17</v>
      </c>
      <c r="D10" s="89"/>
      <c r="E10" s="89"/>
      <c r="F10" s="90"/>
      <c r="G10" s="59" t="s">
        <v>25</v>
      </c>
    </row>
    <row r="11" spans="1:7" x14ac:dyDescent="0.25">
      <c r="A11" s="6"/>
      <c r="B11" s="106"/>
      <c r="C11" s="18">
        <v>0</v>
      </c>
      <c r="D11" s="19"/>
      <c r="E11" s="19"/>
      <c r="F11" s="20"/>
      <c r="G11" s="21"/>
    </row>
    <row r="12" spans="1:7" ht="15.75" customHeight="1" thickBot="1" x14ac:dyDescent="0.3">
      <c r="A12" s="22"/>
      <c r="B12" s="107"/>
      <c r="C12" s="23"/>
      <c r="D12" s="24"/>
      <c r="E12" s="24"/>
      <c r="F12" s="25"/>
      <c r="G12" s="26"/>
    </row>
    <row r="13" spans="1:7" ht="15.75" thickBot="1" x14ac:dyDescent="0.3">
      <c r="D13" s="27"/>
    </row>
    <row r="14" spans="1:7" ht="15.75" customHeight="1" thickBot="1" x14ac:dyDescent="0.3">
      <c r="A14" s="108" t="s">
        <v>22</v>
      </c>
      <c r="B14" s="109"/>
      <c r="C14" s="109"/>
      <c r="D14" s="109"/>
      <c r="E14" s="109"/>
      <c r="F14" s="109"/>
      <c r="G14" s="110"/>
    </row>
    <row r="15" spans="1:7" ht="15.75" thickBot="1" x14ac:dyDescent="0.3">
      <c r="A15" s="28"/>
      <c r="B15" s="28"/>
      <c r="C15" s="28"/>
      <c r="D15" s="28"/>
      <c r="E15" s="28"/>
      <c r="F15" s="28"/>
      <c r="G15" s="28"/>
    </row>
    <row r="16" spans="1:7" s="33" customFormat="1" ht="40.5" customHeight="1" thickBot="1" x14ac:dyDescent="0.3">
      <c r="A16" s="29" t="s">
        <v>2</v>
      </c>
      <c r="B16" s="30" t="s">
        <v>3</v>
      </c>
      <c r="C16" s="30" t="s">
        <v>4</v>
      </c>
      <c r="D16" s="30" t="s">
        <v>5</v>
      </c>
      <c r="E16" s="31" t="s">
        <v>18</v>
      </c>
      <c r="F16" s="31" t="s">
        <v>19</v>
      </c>
      <c r="G16" s="32" t="s">
        <v>6</v>
      </c>
    </row>
    <row r="17" spans="1:9" s="36" customFormat="1" ht="63.75" x14ac:dyDescent="0.25">
      <c r="A17" s="42"/>
      <c r="B17" s="50" t="str">
        <f>+B7</f>
        <v>Rehabilitación del Centro de Salud Polanquito, CLUES JCSSA002352, en el municipio de Guadalajara, Jalisco; rehabilitación del Centro de Salud N°1, CLUES JCSSA002410, en el municipio de Guadalajara, Jalisco y rehabilitación del Centro de Salud Lomas del Paraíso, CLUES JCSSA002335, en el municipio de Guadalajara, Jalisco.</v>
      </c>
      <c r="C17" s="43"/>
      <c r="D17" s="44"/>
      <c r="E17" s="45"/>
      <c r="F17" s="46"/>
      <c r="G17" s="47"/>
      <c r="I17" s="37"/>
    </row>
    <row r="18" spans="1:9" s="36" customFormat="1" ht="25.5" x14ac:dyDescent="0.25">
      <c r="A18" s="72" t="s">
        <v>14</v>
      </c>
      <c r="B18" s="73" t="s">
        <v>336</v>
      </c>
      <c r="C18" s="74"/>
      <c r="D18" s="75"/>
      <c r="E18" s="76"/>
      <c r="F18" s="77"/>
      <c r="G18" s="78">
        <f>G19+G31+G33+G39+G41+G43+G52+G59+G65+G76+G81+G84</f>
        <v>0</v>
      </c>
      <c r="I18" s="37"/>
    </row>
    <row r="19" spans="1:9" s="36" customFormat="1" x14ac:dyDescent="0.25">
      <c r="A19" s="64" t="s">
        <v>15</v>
      </c>
      <c r="B19" s="64" t="s">
        <v>27</v>
      </c>
      <c r="C19" s="65"/>
      <c r="D19" s="66"/>
      <c r="E19" s="67"/>
      <c r="F19" s="68"/>
      <c r="G19" s="69">
        <f>SUM(G20:G30)</f>
        <v>0</v>
      </c>
      <c r="I19" s="37"/>
    </row>
    <row r="20" spans="1:9" s="36" customFormat="1" ht="63.75" x14ac:dyDescent="0.25">
      <c r="A20" s="42" t="s">
        <v>28</v>
      </c>
      <c r="B20" s="58" t="s">
        <v>29</v>
      </c>
      <c r="C20" s="49" t="s">
        <v>30</v>
      </c>
      <c r="D20" s="48">
        <v>69</v>
      </c>
      <c r="E20" s="71"/>
      <c r="F20" s="60"/>
      <c r="G20" s="70">
        <f>+D20*E20</f>
        <v>0</v>
      </c>
      <c r="H20" s="84"/>
      <c r="I20" s="37"/>
    </row>
    <row r="21" spans="1:9" s="36" customFormat="1" ht="63.75" x14ac:dyDescent="0.25">
      <c r="A21" s="42" t="s">
        <v>31</v>
      </c>
      <c r="B21" s="58" t="s">
        <v>32</v>
      </c>
      <c r="C21" s="49" t="s">
        <v>30</v>
      </c>
      <c r="D21" s="48">
        <v>45</v>
      </c>
      <c r="E21" s="71"/>
      <c r="F21" s="60"/>
      <c r="G21" s="70">
        <f t="shared" ref="G21:G83" si="0">+D21*E21</f>
        <v>0</v>
      </c>
      <c r="H21" s="84"/>
      <c r="I21" s="37"/>
    </row>
    <row r="22" spans="1:9" s="36" customFormat="1" ht="51" x14ac:dyDescent="0.25">
      <c r="A22" s="42" t="s">
        <v>33</v>
      </c>
      <c r="B22" s="58" t="s">
        <v>34</v>
      </c>
      <c r="C22" s="49" t="s">
        <v>338</v>
      </c>
      <c r="D22" s="48">
        <v>10.68</v>
      </c>
      <c r="E22" s="71"/>
      <c r="F22" s="60"/>
      <c r="G22" s="70">
        <f t="shared" si="0"/>
        <v>0</v>
      </c>
      <c r="H22" s="84"/>
      <c r="I22" s="37"/>
    </row>
    <row r="23" spans="1:9" s="36" customFormat="1" ht="89.25" x14ac:dyDescent="0.25">
      <c r="A23" s="42" t="s">
        <v>35</v>
      </c>
      <c r="B23" s="58" t="s">
        <v>36</v>
      </c>
      <c r="C23" s="49" t="s">
        <v>37</v>
      </c>
      <c r="D23" s="48">
        <v>20</v>
      </c>
      <c r="E23" s="71"/>
      <c r="F23" s="60"/>
      <c r="G23" s="70">
        <f t="shared" si="0"/>
        <v>0</v>
      </c>
      <c r="H23" s="84"/>
      <c r="I23" s="37"/>
    </row>
    <row r="24" spans="1:9" s="36" customFormat="1" ht="63.75" x14ac:dyDescent="0.25">
      <c r="A24" s="42" t="s">
        <v>38</v>
      </c>
      <c r="B24" s="58" t="s">
        <v>39</v>
      </c>
      <c r="C24" s="49" t="s">
        <v>37</v>
      </c>
      <c r="D24" s="48">
        <v>11</v>
      </c>
      <c r="E24" s="71"/>
      <c r="F24" s="60"/>
      <c r="G24" s="70">
        <f t="shared" si="0"/>
        <v>0</v>
      </c>
      <c r="H24" s="84"/>
      <c r="I24" s="37"/>
    </row>
    <row r="25" spans="1:9" s="36" customFormat="1" ht="51" x14ac:dyDescent="0.25">
      <c r="A25" s="42" t="s">
        <v>40</v>
      </c>
      <c r="B25" s="58" t="s">
        <v>41</v>
      </c>
      <c r="C25" s="49" t="s">
        <v>37</v>
      </c>
      <c r="D25" s="48">
        <v>29</v>
      </c>
      <c r="E25" s="71"/>
      <c r="F25" s="60"/>
      <c r="G25" s="70">
        <f t="shared" si="0"/>
        <v>0</v>
      </c>
      <c r="H25" s="84"/>
      <c r="I25" s="37"/>
    </row>
    <row r="26" spans="1:9" s="36" customFormat="1" ht="51" x14ac:dyDescent="0.25">
      <c r="A26" s="42" t="s">
        <v>42</v>
      </c>
      <c r="B26" s="58" t="s">
        <v>43</v>
      </c>
      <c r="C26" s="49" t="s">
        <v>37</v>
      </c>
      <c r="D26" s="48">
        <v>6</v>
      </c>
      <c r="E26" s="71"/>
      <c r="F26" s="60"/>
      <c r="G26" s="70">
        <f t="shared" si="0"/>
        <v>0</v>
      </c>
      <c r="H26" s="84"/>
      <c r="I26" s="37"/>
    </row>
    <row r="27" spans="1:9" s="36" customFormat="1" ht="51" x14ac:dyDescent="0.25">
      <c r="A27" s="42" t="s">
        <v>44</v>
      </c>
      <c r="B27" s="58" t="s">
        <v>45</v>
      </c>
      <c r="C27" s="49" t="s">
        <v>37</v>
      </c>
      <c r="D27" s="48">
        <v>2</v>
      </c>
      <c r="E27" s="71"/>
      <c r="F27" s="60"/>
      <c r="G27" s="70">
        <f t="shared" si="0"/>
        <v>0</v>
      </c>
      <c r="H27" s="84"/>
      <c r="I27" s="37"/>
    </row>
    <row r="28" spans="1:9" s="36" customFormat="1" ht="51" x14ac:dyDescent="0.25">
      <c r="A28" s="42" t="s">
        <v>46</v>
      </c>
      <c r="B28" s="58" t="s">
        <v>47</v>
      </c>
      <c r="C28" s="49" t="s">
        <v>37</v>
      </c>
      <c r="D28" s="48">
        <v>1</v>
      </c>
      <c r="E28" s="71"/>
      <c r="F28" s="60"/>
      <c r="G28" s="70">
        <f t="shared" si="0"/>
        <v>0</v>
      </c>
      <c r="H28" s="84"/>
      <c r="I28" s="37"/>
    </row>
    <row r="29" spans="1:9" s="36" customFormat="1" ht="51" x14ac:dyDescent="0.25">
      <c r="A29" s="42" t="s">
        <v>48</v>
      </c>
      <c r="B29" s="58" t="s">
        <v>49</v>
      </c>
      <c r="C29" s="49" t="s">
        <v>37</v>
      </c>
      <c r="D29" s="48">
        <v>1</v>
      </c>
      <c r="E29" s="71"/>
      <c r="F29" s="60"/>
      <c r="G29" s="70">
        <f t="shared" si="0"/>
        <v>0</v>
      </c>
      <c r="H29" s="84"/>
      <c r="I29" s="37"/>
    </row>
    <row r="30" spans="1:9" s="36" customFormat="1" ht="51" x14ac:dyDescent="0.25">
      <c r="A30" s="42" t="s">
        <v>50</v>
      </c>
      <c r="B30" s="58" t="s">
        <v>51</v>
      </c>
      <c r="C30" s="49" t="s">
        <v>37</v>
      </c>
      <c r="D30" s="48">
        <v>1</v>
      </c>
      <c r="E30" s="71"/>
      <c r="F30" s="60"/>
      <c r="G30" s="70">
        <f t="shared" si="0"/>
        <v>0</v>
      </c>
      <c r="H30" s="84"/>
      <c r="I30" s="37"/>
    </row>
    <row r="31" spans="1:9" s="36" customFormat="1" x14ac:dyDescent="0.25">
      <c r="A31" s="64" t="s">
        <v>52</v>
      </c>
      <c r="B31" s="64" t="s">
        <v>53</v>
      </c>
      <c r="C31" s="65"/>
      <c r="D31" s="66">
        <v>0</v>
      </c>
      <c r="E31" s="67"/>
      <c r="F31" s="68"/>
      <c r="G31" s="69">
        <f>SUM(G32)</f>
        <v>0</v>
      </c>
      <c r="H31" s="84"/>
      <c r="I31" s="37"/>
    </row>
    <row r="32" spans="1:9" s="36" customFormat="1" ht="76.5" x14ac:dyDescent="0.25">
      <c r="A32" s="42" t="s">
        <v>54</v>
      </c>
      <c r="B32" s="58" t="s">
        <v>55</v>
      </c>
      <c r="C32" s="49" t="s">
        <v>56</v>
      </c>
      <c r="D32" s="48">
        <v>11.36</v>
      </c>
      <c r="E32" s="71"/>
      <c r="F32" s="60"/>
      <c r="G32" s="70">
        <f t="shared" si="0"/>
        <v>0</v>
      </c>
      <c r="H32" s="84"/>
      <c r="I32" s="37"/>
    </row>
    <row r="33" spans="1:9" s="36" customFormat="1" x14ac:dyDescent="0.25">
      <c r="A33" s="64" t="s">
        <v>57</v>
      </c>
      <c r="B33" s="64" t="s">
        <v>58</v>
      </c>
      <c r="C33" s="65"/>
      <c r="D33" s="66">
        <v>0</v>
      </c>
      <c r="E33" s="67"/>
      <c r="F33" s="68"/>
      <c r="G33" s="69">
        <f>SUM(G34:G38)</f>
        <v>0</v>
      </c>
      <c r="H33" s="84"/>
      <c r="I33" s="37"/>
    </row>
    <row r="34" spans="1:9" s="36" customFormat="1" ht="76.5" x14ac:dyDescent="0.25">
      <c r="A34" s="42" t="s">
        <v>59</v>
      </c>
      <c r="B34" s="58" t="s">
        <v>60</v>
      </c>
      <c r="C34" s="49" t="s">
        <v>37</v>
      </c>
      <c r="D34" s="48">
        <v>2</v>
      </c>
      <c r="E34" s="71"/>
      <c r="F34" s="60"/>
      <c r="G34" s="70">
        <f t="shared" si="0"/>
        <v>0</v>
      </c>
      <c r="H34" s="84"/>
      <c r="I34" s="37"/>
    </row>
    <row r="35" spans="1:9" s="36" customFormat="1" ht="76.5" x14ac:dyDescent="0.25">
      <c r="A35" s="42" t="s">
        <v>61</v>
      </c>
      <c r="B35" s="58" t="s">
        <v>62</v>
      </c>
      <c r="C35" s="49" t="s">
        <v>338</v>
      </c>
      <c r="D35" s="48">
        <v>1.6</v>
      </c>
      <c r="E35" s="71"/>
      <c r="F35" s="60"/>
      <c r="G35" s="70">
        <f t="shared" si="0"/>
        <v>0</v>
      </c>
      <c r="H35" s="84"/>
      <c r="I35" s="37"/>
    </row>
    <row r="36" spans="1:9" s="36" customFormat="1" ht="63.75" x14ac:dyDescent="0.25">
      <c r="A36" s="42" t="s">
        <v>63</v>
      </c>
      <c r="B36" s="58" t="s">
        <v>64</v>
      </c>
      <c r="C36" s="49" t="s">
        <v>56</v>
      </c>
      <c r="D36" s="48">
        <v>2.4</v>
      </c>
      <c r="E36" s="71"/>
      <c r="F36" s="60"/>
      <c r="G36" s="70">
        <f t="shared" si="0"/>
        <v>0</v>
      </c>
      <c r="H36" s="84"/>
      <c r="I36" s="37"/>
    </row>
    <row r="37" spans="1:9" s="36" customFormat="1" ht="63.75" x14ac:dyDescent="0.25">
      <c r="A37" s="42" t="s">
        <v>65</v>
      </c>
      <c r="B37" s="58" t="s">
        <v>66</v>
      </c>
      <c r="C37" s="49" t="s">
        <v>56</v>
      </c>
      <c r="D37" s="48">
        <v>2.4</v>
      </c>
      <c r="E37" s="71"/>
      <c r="F37" s="60"/>
      <c r="G37" s="70">
        <f t="shared" si="0"/>
        <v>0</v>
      </c>
      <c r="H37" s="84"/>
      <c r="I37" s="37"/>
    </row>
    <row r="38" spans="1:9" s="36" customFormat="1" ht="63.75" x14ac:dyDescent="0.25">
      <c r="A38" s="42" t="s">
        <v>67</v>
      </c>
      <c r="B38" s="58" t="s">
        <v>68</v>
      </c>
      <c r="C38" s="49" t="s">
        <v>56</v>
      </c>
      <c r="D38" s="48">
        <v>1.81</v>
      </c>
      <c r="E38" s="71"/>
      <c r="F38" s="60"/>
      <c r="G38" s="70">
        <f t="shared" si="0"/>
        <v>0</v>
      </c>
      <c r="H38" s="84"/>
      <c r="I38" s="37"/>
    </row>
    <row r="39" spans="1:9" s="36" customFormat="1" x14ac:dyDescent="0.25">
      <c r="A39" s="64" t="s">
        <v>69</v>
      </c>
      <c r="B39" s="64" t="s">
        <v>70</v>
      </c>
      <c r="C39" s="65"/>
      <c r="D39" s="66">
        <v>0</v>
      </c>
      <c r="E39" s="67"/>
      <c r="F39" s="68"/>
      <c r="G39" s="69">
        <f>SUM(G40)</f>
        <v>0</v>
      </c>
      <c r="H39" s="84"/>
      <c r="I39" s="37"/>
    </row>
    <row r="40" spans="1:9" s="36" customFormat="1" ht="63.75" x14ac:dyDescent="0.25">
      <c r="A40" s="42" t="s">
        <v>71</v>
      </c>
      <c r="B40" s="58" t="s">
        <v>72</v>
      </c>
      <c r="C40" s="49" t="s">
        <v>56</v>
      </c>
      <c r="D40" s="48">
        <v>755</v>
      </c>
      <c r="E40" s="71"/>
      <c r="F40" s="60"/>
      <c r="G40" s="70">
        <f t="shared" si="0"/>
        <v>0</v>
      </c>
      <c r="H40" s="84"/>
      <c r="I40" s="37"/>
    </row>
    <row r="41" spans="1:9" s="36" customFormat="1" x14ac:dyDescent="0.25">
      <c r="A41" s="64" t="s">
        <v>73</v>
      </c>
      <c r="B41" s="64" t="s">
        <v>74</v>
      </c>
      <c r="C41" s="65"/>
      <c r="D41" s="66">
        <v>0</v>
      </c>
      <c r="E41" s="67"/>
      <c r="F41" s="68"/>
      <c r="G41" s="69">
        <f>SUM(G42)</f>
        <v>0</v>
      </c>
      <c r="H41" s="84"/>
      <c r="I41" s="37"/>
    </row>
    <row r="42" spans="1:9" s="36" customFormat="1" ht="114.75" x14ac:dyDescent="0.25">
      <c r="A42" s="42" t="s">
        <v>75</v>
      </c>
      <c r="B42" s="58" t="s">
        <v>76</v>
      </c>
      <c r="C42" s="49" t="s">
        <v>56</v>
      </c>
      <c r="D42" s="48">
        <v>11.36</v>
      </c>
      <c r="E42" s="71"/>
      <c r="F42" s="60"/>
      <c r="G42" s="70">
        <f t="shared" si="0"/>
        <v>0</v>
      </c>
      <c r="H42" s="84"/>
      <c r="I42" s="37"/>
    </row>
    <row r="43" spans="1:9" s="36" customFormat="1" x14ac:dyDescent="0.25">
      <c r="A43" s="64" t="s">
        <v>77</v>
      </c>
      <c r="B43" s="64" t="s">
        <v>78</v>
      </c>
      <c r="C43" s="65"/>
      <c r="D43" s="66">
        <v>0</v>
      </c>
      <c r="E43" s="67"/>
      <c r="F43" s="68"/>
      <c r="G43" s="69">
        <f>SUM(G44:G51)</f>
        <v>0</v>
      </c>
      <c r="H43" s="84"/>
      <c r="I43" s="37"/>
    </row>
    <row r="44" spans="1:9" s="36" customFormat="1" ht="76.5" x14ac:dyDescent="0.25">
      <c r="A44" s="42" t="s">
        <v>79</v>
      </c>
      <c r="B44" s="58" t="s">
        <v>80</v>
      </c>
      <c r="C44" s="49" t="s">
        <v>56</v>
      </c>
      <c r="D44" s="48">
        <v>1502.5</v>
      </c>
      <c r="E44" s="71"/>
      <c r="F44" s="60"/>
      <c r="G44" s="70">
        <f t="shared" si="0"/>
        <v>0</v>
      </c>
      <c r="H44" s="84"/>
      <c r="I44" s="37"/>
    </row>
    <row r="45" spans="1:9" s="36" customFormat="1" ht="76.5" x14ac:dyDescent="0.25">
      <c r="A45" s="42" t="s">
        <v>81</v>
      </c>
      <c r="B45" s="58" t="s">
        <v>82</v>
      </c>
      <c r="C45" s="49" t="s">
        <v>56</v>
      </c>
      <c r="D45" s="48">
        <v>255</v>
      </c>
      <c r="E45" s="71"/>
      <c r="F45" s="60"/>
      <c r="G45" s="70">
        <f t="shared" si="0"/>
        <v>0</v>
      </c>
      <c r="H45" s="84"/>
      <c r="I45" s="37"/>
    </row>
    <row r="46" spans="1:9" s="36" customFormat="1" ht="63.75" x14ac:dyDescent="0.25">
      <c r="A46" s="42" t="s">
        <v>83</v>
      </c>
      <c r="B46" s="58" t="s">
        <v>84</v>
      </c>
      <c r="C46" s="49" t="s">
        <v>338</v>
      </c>
      <c r="D46" s="48">
        <v>45</v>
      </c>
      <c r="E46" s="71"/>
      <c r="F46" s="60"/>
      <c r="G46" s="70">
        <f t="shared" si="0"/>
        <v>0</v>
      </c>
      <c r="H46" s="84"/>
      <c r="I46" s="37"/>
    </row>
    <row r="47" spans="1:9" s="36" customFormat="1" ht="63.75" x14ac:dyDescent="0.25">
      <c r="A47" s="42" t="s">
        <v>85</v>
      </c>
      <c r="B47" s="58" t="s">
        <v>86</v>
      </c>
      <c r="C47" s="49" t="s">
        <v>56</v>
      </c>
      <c r="D47" s="48">
        <v>440</v>
      </c>
      <c r="E47" s="71"/>
      <c r="F47" s="60"/>
      <c r="G47" s="70">
        <f t="shared" si="0"/>
        <v>0</v>
      </c>
      <c r="H47" s="84"/>
      <c r="I47" s="37"/>
    </row>
    <row r="48" spans="1:9" s="36" customFormat="1" ht="63.75" x14ac:dyDescent="0.25">
      <c r="A48" s="42" t="s">
        <v>87</v>
      </c>
      <c r="B48" s="58" t="s">
        <v>88</v>
      </c>
      <c r="C48" s="49" t="s">
        <v>37</v>
      </c>
      <c r="D48" s="48">
        <v>3</v>
      </c>
      <c r="E48" s="71"/>
      <c r="F48" s="60"/>
      <c r="G48" s="70">
        <f t="shared" si="0"/>
        <v>0</v>
      </c>
      <c r="H48" s="84"/>
      <c r="I48" s="37"/>
    </row>
    <row r="49" spans="1:9" s="36" customFormat="1" ht="76.5" x14ac:dyDescent="0.25">
      <c r="A49" s="42" t="s">
        <v>89</v>
      </c>
      <c r="B49" s="58" t="s">
        <v>90</v>
      </c>
      <c r="C49" s="49" t="s">
        <v>37</v>
      </c>
      <c r="D49" s="48">
        <v>3</v>
      </c>
      <c r="E49" s="71"/>
      <c r="F49" s="60"/>
      <c r="G49" s="70">
        <f t="shared" si="0"/>
        <v>0</v>
      </c>
      <c r="H49" s="84"/>
      <c r="I49" s="37"/>
    </row>
    <row r="50" spans="1:9" s="36" customFormat="1" ht="63.75" x14ac:dyDescent="0.25">
      <c r="A50" s="42" t="s">
        <v>91</v>
      </c>
      <c r="B50" s="58" t="s">
        <v>92</v>
      </c>
      <c r="C50" s="49" t="s">
        <v>37</v>
      </c>
      <c r="D50" s="48">
        <v>1</v>
      </c>
      <c r="E50" s="71"/>
      <c r="F50" s="60"/>
      <c r="G50" s="70">
        <f t="shared" si="0"/>
        <v>0</v>
      </c>
      <c r="H50" s="84"/>
      <c r="I50" s="37"/>
    </row>
    <row r="51" spans="1:9" s="36" customFormat="1" ht="51" x14ac:dyDescent="0.25">
      <c r="A51" s="42" t="s">
        <v>93</v>
      </c>
      <c r="B51" s="58" t="s">
        <v>94</v>
      </c>
      <c r="C51" s="49" t="s">
        <v>37</v>
      </c>
      <c r="D51" s="48">
        <v>1</v>
      </c>
      <c r="E51" s="71"/>
      <c r="F51" s="60"/>
      <c r="G51" s="70">
        <f t="shared" si="0"/>
        <v>0</v>
      </c>
      <c r="H51" s="84"/>
      <c r="I51" s="37"/>
    </row>
    <row r="52" spans="1:9" s="36" customFormat="1" x14ac:dyDescent="0.25">
      <c r="A52" s="64" t="s">
        <v>95</v>
      </c>
      <c r="B52" s="64" t="s">
        <v>96</v>
      </c>
      <c r="C52" s="65"/>
      <c r="D52" s="66">
        <v>0</v>
      </c>
      <c r="E52" s="67"/>
      <c r="F52" s="68"/>
      <c r="G52" s="69">
        <f>SUM(G53:G58)</f>
        <v>0</v>
      </c>
      <c r="H52" s="84"/>
      <c r="I52" s="37"/>
    </row>
    <row r="53" spans="1:9" s="36" customFormat="1" ht="76.5" x14ac:dyDescent="0.25">
      <c r="A53" s="42" t="s">
        <v>97</v>
      </c>
      <c r="B53" s="58" t="s">
        <v>98</v>
      </c>
      <c r="C53" s="49" t="s">
        <v>56</v>
      </c>
      <c r="D53" s="48">
        <v>11</v>
      </c>
      <c r="E53" s="71"/>
      <c r="F53" s="60"/>
      <c r="G53" s="70">
        <f t="shared" si="0"/>
        <v>0</v>
      </c>
      <c r="H53" s="84"/>
      <c r="I53" s="37"/>
    </row>
    <row r="54" spans="1:9" s="36" customFormat="1" ht="63.75" x14ac:dyDescent="0.25">
      <c r="A54" s="42" t="s">
        <v>99</v>
      </c>
      <c r="B54" s="58" t="s">
        <v>100</v>
      </c>
      <c r="C54" s="49" t="s">
        <v>37</v>
      </c>
      <c r="D54" s="48">
        <v>1</v>
      </c>
      <c r="E54" s="71"/>
      <c r="F54" s="60"/>
      <c r="G54" s="70">
        <f t="shared" si="0"/>
        <v>0</v>
      </c>
      <c r="H54" s="84"/>
      <c r="I54" s="37"/>
    </row>
    <row r="55" spans="1:9" s="36" customFormat="1" ht="76.5" x14ac:dyDescent="0.25">
      <c r="A55" s="42" t="s">
        <v>101</v>
      </c>
      <c r="B55" s="58" t="s">
        <v>102</v>
      </c>
      <c r="C55" s="49" t="s">
        <v>37</v>
      </c>
      <c r="D55" s="48">
        <v>1</v>
      </c>
      <c r="E55" s="71"/>
      <c r="F55" s="60"/>
      <c r="G55" s="70">
        <f t="shared" si="0"/>
        <v>0</v>
      </c>
      <c r="H55" s="84"/>
      <c r="I55" s="37"/>
    </row>
    <row r="56" spans="1:9" s="36" customFormat="1" ht="76.5" x14ac:dyDescent="0.25">
      <c r="A56" s="42" t="s">
        <v>103</v>
      </c>
      <c r="B56" s="58" t="s">
        <v>104</v>
      </c>
      <c r="C56" s="49" t="s">
        <v>37</v>
      </c>
      <c r="D56" s="48">
        <v>1</v>
      </c>
      <c r="E56" s="71"/>
      <c r="F56" s="60"/>
      <c r="G56" s="70">
        <f t="shared" si="0"/>
        <v>0</v>
      </c>
      <c r="H56" s="84"/>
      <c r="I56" s="37"/>
    </row>
    <row r="57" spans="1:9" s="36" customFormat="1" ht="76.5" x14ac:dyDescent="0.25">
      <c r="A57" s="42" t="s">
        <v>105</v>
      </c>
      <c r="B57" s="58" t="s">
        <v>106</v>
      </c>
      <c r="C57" s="49" t="s">
        <v>37</v>
      </c>
      <c r="D57" s="48">
        <v>1</v>
      </c>
      <c r="E57" s="71"/>
      <c r="F57" s="60"/>
      <c r="G57" s="70">
        <f t="shared" si="0"/>
        <v>0</v>
      </c>
      <c r="H57" s="84"/>
      <c r="I57" s="37"/>
    </row>
    <row r="58" spans="1:9" s="36" customFormat="1" ht="76.5" x14ac:dyDescent="0.25">
      <c r="A58" s="42" t="s">
        <v>107</v>
      </c>
      <c r="B58" s="58" t="s">
        <v>108</v>
      </c>
      <c r="C58" s="49" t="s">
        <v>37</v>
      </c>
      <c r="D58" s="48">
        <v>1</v>
      </c>
      <c r="E58" s="71"/>
      <c r="F58" s="60"/>
      <c r="G58" s="70">
        <f t="shared" si="0"/>
        <v>0</v>
      </c>
      <c r="H58" s="84"/>
      <c r="I58" s="37"/>
    </row>
    <row r="59" spans="1:9" s="36" customFormat="1" x14ac:dyDescent="0.25">
      <c r="A59" s="64" t="s">
        <v>109</v>
      </c>
      <c r="B59" s="64" t="s">
        <v>110</v>
      </c>
      <c r="C59" s="65"/>
      <c r="D59" s="66">
        <v>0</v>
      </c>
      <c r="E59" s="67"/>
      <c r="F59" s="68"/>
      <c r="G59" s="69">
        <f>SUM(G60:G64)</f>
        <v>0</v>
      </c>
      <c r="H59" s="84"/>
      <c r="I59" s="37"/>
    </row>
    <row r="60" spans="1:9" s="36" customFormat="1" ht="63.75" x14ac:dyDescent="0.25">
      <c r="A60" s="42" t="s">
        <v>111</v>
      </c>
      <c r="B60" s="58" t="s">
        <v>112</v>
      </c>
      <c r="C60" s="49" t="s">
        <v>37</v>
      </c>
      <c r="D60" s="48">
        <v>23</v>
      </c>
      <c r="E60" s="71"/>
      <c r="F60" s="60"/>
      <c r="G60" s="70">
        <f t="shared" si="0"/>
        <v>0</v>
      </c>
      <c r="H60" s="84"/>
      <c r="I60" s="37"/>
    </row>
    <row r="61" spans="1:9" s="36" customFormat="1" ht="63.75" x14ac:dyDescent="0.25">
      <c r="A61" s="42" t="s">
        <v>113</v>
      </c>
      <c r="B61" s="58" t="s">
        <v>114</v>
      </c>
      <c r="C61" s="49" t="s">
        <v>37</v>
      </c>
      <c r="D61" s="48">
        <v>41</v>
      </c>
      <c r="E61" s="71"/>
      <c r="F61" s="60"/>
      <c r="G61" s="70">
        <f t="shared" si="0"/>
        <v>0</v>
      </c>
      <c r="H61" s="84"/>
      <c r="I61" s="37"/>
    </row>
    <row r="62" spans="1:9" s="36" customFormat="1" ht="51" x14ac:dyDescent="0.25">
      <c r="A62" s="42" t="s">
        <v>115</v>
      </c>
      <c r="B62" s="58" t="s">
        <v>116</v>
      </c>
      <c r="C62" s="49" t="s">
        <v>338</v>
      </c>
      <c r="D62" s="48">
        <v>10.68</v>
      </c>
      <c r="E62" s="71"/>
      <c r="F62" s="60"/>
      <c r="G62" s="70">
        <f t="shared" si="0"/>
        <v>0</v>
      </c>
      <c r="H62" s="84"/>
      <c r="I62" s="37"/>
    </row>
    <row r="63" spans="1:9" s="36" customFormat="1" ht="63.75" x14ac:dyDescent="0.25">
      <c r="A63" s="42" t="s">
        <v>117</v>
      </c>
      <c r="B63" s="58" t="s">
        <v>118</v>
      </c>
      <c r="C63" s="49" t="s">
        <v>37</v>
      </c>
      <c r="D63" s="48">
        <v>3</v>
      </c>
      <c r="E63" s="71"/>
      <c r="F63" s="60"/>
      <c r="G63" s="70">
        <f t="shared" si="0"/>
        <v>0</v>
      </c>
      <c r="H63" s="84"/>
      <c r="I63" s="37"/>
    </row>
    <row r="64" spans="1:9" s="36" customFormat="1" ht="76.5" x14ac:dyDescent="0.25">
      <c r="A64" s="42" t="s">
        <v>119</v>
      </c>
      <c r="B64" s="58" t="s">
        <v>120</v>
      </c>
      <c r="C64" s="49" t="s">
        <v>37</v>
      </c>
      <c r="D64" s="48">
        <v>42</v>
      </c>
      <c r="E64" s="71"/>
      <c r="F64" s="60"/>
      <c r="G64" s="70">
        <f t="shared" si="0"/>
        <v>0</v>
      </c>
      <c r="H64" s="84"/>
      <c r="I64" s="37"/>
    </row>
    <row r="65" spans="1:9" s="36" customFormat="1" x14ac:dyDescent="0.25">
      <c r="A65" s="64" t="s">
        <v>121</v>
      </c>
      <c r="B65" s="64" t="s">
        <v>122</v>
      </c>
      <c r="C65" s="65"/>
      <c r="D65" s="66">
        <v>0</v>
      </c>
      <c r="E65" s="67"/>
      <c r="F65" s="68"/>
      <c r="G65" s="69">
        <f>SUM(G66:G75)</f>
        <v>0</v>
      </c>
      <c r="H65" s="84"/>
      <c r="I65" s="37"/>
    </row>
    <row r="66" spans="1:9" s="36" customFormat="1" ht="76.5" x14ac:dyDescent="0.25">
      <c r="A66" s="42" t="s">
        <v>123</v>
      </c>
      <c r="B66" s="58" t="s">
        <v>124</v>
      </c>
      <c r="C66" s="49" t="s">
        <v>37</v>
      </c>
      <c r="D66" s="48">
        <v>4</v>
      </c>
      <c r="E66" s="71"/>
      <c r="F66" s="60"/>
      <c r="G66" s="70">
        <f t="shared" si="0"/>
        <v>0</v>
      </c>
      <c r="H66" s="84"/>
      <c r="I66" s="37"/>
    </row>
    <row r="67" spans="1:9" s="36" customFormat="1" ht="63.75" x14ac:dyDescent="0.25">
      <c r="A67" s="42" t="s">
        <v>125</v>
      </c>
      <c r="B67" s="58" t="s">
        <v>126</v>
      </c>
      <c r="C67" s="49" t="s">
        <v>37</v>
      </c>
      <c r="D67" s="48">
        <v>4</v>
      </c>
      <c r="E67" s="71"/>
      <c r="F67" s="60"/>
      <c r="G67" s="70">
        <f t="shared" si="0"/>
        <v>0</v>
      </c>
      <c r="H67" s="84"/>
      <c r="I67" s="37"/>
    </row>
    <row r="68" spans="1:9" s="36" customFormat="1" ht="63.75" x14ac:dyDescent="0.25">
      <c r="A68" s="42" t="s">
        <v>127</v>
      </c>
      <c r="B68" s="58" t="s">
        <v>128</v>
      </c>
      <c r="C68" s="49" t="s">
        <v>37</v>
      </c>
      <c r="D68" s="48">
        <v>9</v>
      </c>
      <c r="E68" s="71"/>
      <c r="F68" s="60"/>
      <c r="G68" s="70">
        <f t="shared" si="0"/>
        <v>0</v>
      </c>
      <c r="H68" s="84"/>
      <c r="I68" s="37"/>
    </row>
    <row r="69" spans="1:9" s="36" customFormat="1" ht="63.75" x14ac:dyDescent="0.25">
      <c r="A69" s="42" t="s">
        <v>129</v>
      </c>
      <c r="B69" s="58" t="s">
        <v>130</v>
      </c>
      <c r="C69" s="49" t="s">
        <v>37</v>
      </c>
      <c r="D69" s="48">
        <v>10</v>
      </c>
      <c r="E69" s="71"/>
      <c r="F69" s="60"/>
      <c r="G69" s="70">
        <f t="shared" si="0"/>
        <v>0</v>
      </c>
      <c r="H69" s="84"/>
      <c r="I69" s="37"/>
    </row>
    <row r="70" spans="1:9" s="36" customFormat="1" ht="63.75" x14ac:dyDescent="0.25">
      <c r="A70" s="42" t="s">
        <v>131</v>
      </c>
      <c r="B70" s="58" t="s">
        <v>132</v>
      </c>
      <c r="C70" s="49" t="s">
        <v>37</v>
      </c>
      <c r="D70" s="48">
        <v>2</v>
      </c>
      <c r="E70" s="71"/>
      <c r="F70" s="60"/>
      <c r="G70" s="70">
        <f t="shared" si="0"/>
        <v>0</v>
      </c>
      <c r="H70" s="84"/>
      <c r="I70" s="37"/>
    </row>
    <row r="71" spans="1:9" s="36" customFormat="1" ht="51" x14ac:dyDescent="0.25">
      <c r="A71" s="42" t="s">
        <v>133</v>
      </c>
      <c r="B71" s="58" t="s">
        <v>134</v>
      </c>
      <c r="C71" s="49" t="s">
        <v>37</v>
      </c>
      <c r="D71" s="48">
        <v>2</v>
      </c>
      <c r="E71" s="71"/>
      <c r="F71" s="60"/>
      <c r="G71" s="70">
        <f t="shared" si="0"/>
        <v>0</v>
      </c>
      <c r="H71" s="84"/>
      <c r="I71" s="37"/>
    </row>
    <row r="72" spans="1:9" s="36" customFormat="1" ht="63.75" x14ac:dyDescent="0.25">
      <c r="A72" s="42" t="s">
        <v>135</v>
      </c>
      <c r="B72" s="58" t="s">
        <v>136</v>
      </c>
      <c r="C72" s="49" t="s">
        <v>37</v>
      </c>
      <c r="D72" s="48">
        <v>5</v>
      </c>
      <c r="E72" s="71"/>
      <c r="F72" s="60"/>
      <c r="G72" s="70">
        <f t="shared" si="0"/>
        <v>0</v>
      </c>
      <c r="H72" s="84"/>
      <c r="I72" s="37"/>
    </row>
    <row r="73" spans="1:9" s="36" customFormat="1" ht="63.75" x14ac:dyDescent="0.25">
      <c r="A73" s="42" t="s">
        <v>137</v>
      </c>
      <c r="B73" s="58" t="s">
        <v>138</v>
      </c>
      <c r="C73" s="49" t="s">
        <v>37</v>
      </c>
      <c r="D73" s="48">
        <v>8</v>
      </c>
      <c r="E73" s="71"/>
      <c r="F73" s="60"/>
      <c r="G73" s="70">
        <f t="shared" si="0"/>
        <v>0</v>
      </c>
      <c r="H73" s="84"/>
      <c r="I73" s="37"/>
    </row>
    <row r="74" spans="1:9" s="36" customFormat="1" ht="51" x14ac:dyDescent="0.25">
      <c r="A74" s="42" t="s">
        <v>139</v>
      </c>
      <c r="B74" s="58" t="s">
        <v>140</v>
      </c>
      <c r="C74" s="49" t="s">
        <v>37</v>
      </c>
      <c r="D74" s="48">
        <v>3</v>
      </c>
      <c r="E74" s="71"/>
      <c r="F74" s="60"/>
      <c r="G74" s="70">
        <f t="shared" si="0"/>
        <v>0</v>
      </c>
      <c r="H74" s="84"/>
      <c r="I74" s="37"/>
    </row>
    <row r="75" spans="1:9" s="36" customFormat="1" ht="51" x14ac:dyDescent="0.25">
      <c r="A75" s="42" t="s">
        <v>141</v>
      </c>
      <c r="B75" s="58" t="s">
        <v>142</v>
      </c>
      <c r="C75" s="49" t="s">
        <v>37</v>
      </c>
      <c r="D75" s="48">
        <v>2</v>
      </c>
      <c r="E75" s="71"/>
      <c r="F75" s="60"/>
      <c r="G75" s="70">
        <f t="shared" si="0"/>
        <v>0</v>
      </c>
      <c r="H75" s="84"/>
      <c r="I75" s="37"/>
    </row>
    <row r="76" spans="1:9" s="36" customFormat="1" x14ac:dyDescent="0.25">
      <c r="A76" s="64" t="s">
        <v>143</v>
      </c>
      <c r="B76" s="64" t="s">
        <v>144</v>
      </c>
      <c r="C76" s="65"/>
      <c r="D76" s="66">
        <v>0</v>
      </c>
      <c r="E76" s="67"/>
      <c r="F76" s="68"/>
      <c r="G76" s="69">
        <f>SUM(G77:G80)</f>
        <v>0</v>
      </c>
      <c r="H76" s="84"/>
      <c r="I76" s="37"/>
    </row>
    <row r="77" spans="1:9" s="36" customFormat="1" ht="89.25" x14ac:dyDescent="0.25">
      <c r="A77" s="42" t="s">
        <v>145</v>
      </c>
      <c r="B77" s="58" t="s">
        <v>146</v>
      </c>
      <c r="C77" s="49" t="s">
        <v>37</v>
      </c>
      <c r="D77" s="48">
        <v>20</v>
      </c>
      <c r="E77" s="71"/>
      <c r="F77" s="60"/>
      <c r="G77" s="70">
        <f t="shared" si="0"/>
        <v>0</v>
      </c>
      <c r="H77" s="84"/>
      <c r="I77" s="37"/>
    </row>
    <row r="78" spans="1:9" s="36" customFormat="1" ht="63.75" x14ac:dyDescent="0.25">
      <c r="A78" s="42" t="s">
        <v>147</v>
      </c>
      <c r="B78" s="58" t="s">
        <v>148</v>
      </c>
      <c r="C78" s="49" t="s">
        <v>37</v>
      </c>
      <c r="D78" s="48">
        <v>20</v>
      </c>
      <c r="E78" s="71"/>
      <c r="F78" s="60"/>
      <c r="G78" s="70">
        <f t="shared" si="0"/>
        <v>0</v>
      </c>
      <c r="H78" s="84"/>
      <c r="I78" s="37"/>
    </row>
    <row r="79" spans="1:9" s="36" customFormat="1" ht="63.75" x14ac:dyDescent="0.25">
      <c r="A79" s="42" t="s">
        <v>149</v>
      </c>
      <c r="B79" s="58" t="s">
        <v>150</v>
      </c>
      <c r="C79" s="49" t="s">
        <v>37</v>
      </c>
      <c r="D79" s="48">
        <v>1</v>
      </c>
      <c r="E79" s="71"/>
      <c r="F79" s="60"/>
      <c r="G79" s="70">
        <f t="shared" si="0"/>
        <v>0</v>
      </c>
      <c r="H79" s="84"/>
      <c r="I79" s="37"/>
    </row>
    <row r="80" spans="1:9" s="36" customFormat="1" ht="63.75" x14ac:dyDescent="0.25">
      <c r="A80" s="42" t="s">
        <v>151</v>
      </c>
      <c r="B80" s="58" t="s">
        <v>152</v>
      </c>
      <c r="C80" s="49" t="s">
        <v>37</v>
      </c>
      <c r="D80" s="48">
        <v>8</v>
      </c>
      <c r="E80" s="71"/>
      <c r="F80" s="60"/>
      <c r="G80" s="70">
        <f t="shared" si="0"/>
        <v>0</v>
      </c>
      <c r="H80" s="84"/>
      <c r="I80" s="37"/>
    </row>
    <row r="81" spans="1:9" s="36" customFormat="1" x14ac:dyDescent="0.25">
      <c r="A81" s="64" t="s">
        <v>153</v>
      </c>
      <c r="B81" s="64" t="s">
        <v>154</v>
      </c>
      <c r="C81" s="65"/>
      <c r="D81" s="66">
        <v>0</v>
      </c>
      <c r="E81" s="67"/>
      <c r="F81" s="68"/>
      <c r="G81" s="69">
        <f>SUM(G82:G83)</f>
        <v>0</v>
      </c>
      <c r="H81" s="84"/>
      <c r="I81" s="37"/>
    </row>
    <row r="82" spans="1:9" s="36" customFormat="1" ht="38.25" x14ac:dyDescent="0.25">
      <c r="A82" s="42" t="s">
        <v>155</v>
      </c>
      <c r="B82" s="58" t="s">
        <v>156</v>
      </c>
      <c r="C82" s="49" t="s">
        <v>157</v>
      </c>
      <c r="D82" s="48">
        <v>7</v>
      </c>
      <c r="E82" s="71"/>
      <c r="F82" s="60"/>
      <c r="G82" s="70">
        <f t="shared" si="0"/>
        <v>0</v>
      </c>
      <c r="H82" s="84"/>
      <c r="I82" s="37"/>
    </row>
    <row r="83" spans="1:9" s="36" customFormat="1" ht="38.25" x14ac:dyDescent="0.25">
      <c r="A83" s="42" t="s">
        <v>158</v>
      </c>
      <c r="B83" s="58" t="s">
        <v>159</v>
      </c>
      <c r="C83" s="49" t="s">
        <v>157</v>
      </c>
      <c r="D83" s="48">
        <v>7</v>
      </c>
      <c r="E83" s="71"/>
      <c r="F83" s="60"/>
      <c r="G83" s="70">
        <f t="shared" si="0"/>
        <v>0</v>
      </c>
      <c r="H83" s="84">
        <v>139.28571428571428</v>
      </c>
      <c r="I83" s="37"/>
    </row>
    <row r="84" spans="1:9" s="36" customFormat="1" x14ac:dyDescent="0.25">
      <c r="A84" s="64" t="s">
        <v>160</v>
      </c>
      <c r="B84" s="64" t="s">
        <v>161</v>
      </c>
      <c r="C84" s="65"/>
      <c r="D84" s="66">
        <v>0</v>
      </c>
      <c r="E84" s="67"/>
      <c r="F84" s="68"/>
      <c r="G84" s="69">
        <f>SUM(G85)</f>
        <v>0</v>
      </c>
      <c r="H84" s="84"/>
      <c r="I84" s="37"/>
    </row>
    <row r="85" spans="1:9" s="36" customFormat="1" ht="38.25" x14ac:dyDescent="0.25">
      <c r="A85" s="42" t="s">
        <v>162</v>
      </c>
      <c r="B85" s="58" t="s">
        <v>163</v>
      </c>
      <c r="C85" s="49" t="s">
        <v>56</v>
      </c>
      <c r="D85" s="48">
        <v>755</v>
      </c>
      <c r="E85" s="71"/>
      <c r="F85" s="60"/>
      <c r="G85" s="70">
        <f t="shared" ref="G85" si="1">+D85*E85</f>
        <v>0</v>
      </c>
      <c r="H85" s="84"/>
      <c r="I85" s="37"/>
    </row>
    <row r="86" spans="1:9" s="36" customFormat="1" ht="25.5" x14ac:dyDescent="0.25">
      <c r="A86" s="72" t="s">
        <v>164</v>
      </c>
      <c r="B86" s="73" t="s">
        <v>165</v>
      </c>
      <c r="C86" s="74"/>
      <c r="D86" s="75">
        <v>0</v>
      </c>
      <c r="E86" s="76"/>
      <c r="F86" s="77"/>
      <c r="G86" s="78">
        <f>G87+G103+G107+G113+G115+G118+G127+G135+G145+G158+G163+G166</f>
        <v>0</v>
      </c>
      <c r="H86" s="84"/>
      <c r="I86" s="37"/>
    </row>
    <row r="87" spans="1:9" s="36" customFormat="1" x14ac:dyDescent="0.25">
      <c r="A87" s="64" t="s">
        <v>166</v>
      </c>
      <c r="B87" s="64" t="s">
        <v>27</v>
      </c>
      <c r="C87" s="65"/>
      <c r="D87" s="66">
        <v>0</v>
      </c>
      <c r="E87" s="67"/>
      <c r="F87" s="68"/>
      <c r="G87" s="69">
        <f>SUM(G88:G102)</f>
        <v>0</v>
      </c>
      <c r="H87" s="84"/>
      <c r="I87" s="37"/>
    </row>
    <row r="88" spans="1:9" s="36" customFormat="1" ht="63.75" x14ac:dyDescent="0.25">
      <c r="A88" s="42" t="s">
        <v>167</v>
      </c>
      <c r="B88" s="58" t="s">
        <v>29</v>
      </c>
      <c r="C88" s="49" t="s">
        <v>30</v>
      </c>
      <c r="D88" s="48">
        <v>192</v>
      </c>
      <c r="E88" s="71"/>
      <c r="F88" s="60"/>
      <c r="G88" s="70">
        <f>+D88*E88</f>
        <v>0</v>
      </c>
      <c r="H88" s="84"/>
      <c r="I88" s="37"/>
    </row>
    <row r="89" spans="1:9" s="36" customFormat="1" ht="63.75" x14ac:dyDescent="0.25">
      <c r="A89" s="42" t="s">
        <v>168</v>
      </c>
      <c r="B89" s="58" t="s">
        <v>32</v>
      </c>
      <c r="C89" s="49" t="s">
        <v>30</v>
      </c>
      <c r="D89" s="48">
        <v>95</v>
      </c>
      <c r="E89" s="71"/>
      <c r="F89" s="60"/>
      <c r="G89" s="70">
        <f t="shared" ref="G89:G152" si="2">+D89*E89</f>
        <v>0</v>
      </c>
      <c r="H89" s="84"/>
      <c r="I89" s="37"/>
    </row>
    <row r="90" spans="1:9" s="36" customFormat="1" ht="51" x14ac:dyDescent="0.25">
      <c r="A90" s="42" t="s">
        <v>169</v>
      </c>
      <c r="B90" s="58" t="s">
        <v>170</v>
      </c>
      <c r="C90" s="49" t="s">
        <v>37</v>
      </c>
      <c r="D90" s="48">
        <v>4</v>
      </c>
      <c r="E90" s="71"/>
      <c r="F90" s="60"/>
      <c r="G90" s="70">
        <f t="shared" si="2"/>
        <v>0</v>
      </c>
      <c r="H90" s="84"/>
      <c r="I90" s="37"/>
    </row>
    <row r="91" spans="1:9" s="36" customFormat="1" ht="51" x14ac:dyDescent="0.25">
      <c r="A91" s="42" t="s">
        <v>171</v>
      </c>
      <c r="B91" s="58" t="s">
        <v>34</v>
      </c>
      <c r="C91" s="49" t="s">
        <v>338</v>
      </c>
      <c r="D91" s="48">
        <v>85.26</v>
      </c>
      <c r="E91" s="71"/>
      <c r="F91" s="60"/>
      <c r="G91" s="70">
        <f t="shared" si="2"/>
        <v>0</v>
      </c>
      <c r="H91" s="84"/>
      <c r="I91" s="37"/>
    </row>
    <row r="92" spans="1:9" s="36" customFormat="1" ht="89.25" x14ac:dyDescent="0.25">
      <c r="A92" s="42" t="s">
        <v>172</v>
      </c>
      <c r="B92" s="58" t="s">
        <v>36</v>
      </c>
      <c r="C92" s="49" t="s">
        <v>37</v>
      </c>
      <c r="D92" s="48">
        <v>41</v>
      </c>
      <c r="E92" s="71"/>
      <c r="F92" s="60"/>
      <c r="G92" s="70">
        <f t="shared" si="2"/>
        <v>0</v>
      </c>
      <c r="H92" s="84"/>
      <c r="I92" s="37"/>
    </row>
    <row r="93" spans="1:9" s="36" customFormat="1" ht="63.75" x14ac:dyDescent="0.25">
      <c r="A93" s="42" t="s">
        <v>173</v>
      </c>
      <c r="B93" s="58" t="s">
        <v>39</v>
      </c>
      <c r="C93" s="49" t="s">
        <v>37</v>
      </c>
      <c r="D93" s="48">
        <v>31</v>
      </c>
      <c r="E93" s="71"/>
      <c r="F93" s="60"/>
      <c r="G93" s="70">
        <f t="shared" si="2"/>
        <v>0</v>
      </c>
      <c r="H93" s="84"/>
      <c r="I93" s="37"/>
    </row>
    <row r="94" spans="1:9" s="36" customFormat="1" ht="51" x14ac:dyDescent="0.25">
      <c r="A94" s="42" t="s">
        <v>174</v>
      </c>
      <c r="B94" s="58" t="s">
        <v>41</v>
      </c>
      <c r="C94" s="49" t="s">
        <v>37</v>
      </c>
      <c r="D94" s="48">
        <v>70</v>
      </c>
      <c r="E94" s="71"/>
      <c r="F94" s="60"/>
      <c r="G94" s="70">
        <f t="shared" si="2"/>
        <v>0</v>
      </c>
      <c r="H94" s="84"/>
      <c r="I94" s="37"/>
    </row>
    <row r="95" spans="1:9" s="36" customFormat="1" ht="38.25" x14ac:dyDescent="0.25">
      <c r="A95" s="42" t="s">
        <v>175</v>
      </c>
      <c r="B95" s="58" t="s">
        <v>176</v>
      </c>
      <c r="C95" s="49" t="s">
        <v>37</v>
      </c>
      <c r="D95" s="48">
        <v>1</v>
      </c>
      <c r="E95" s="71"/>
      <c r="F95" s="60"/>
      <c r="G95" s="70">
        <f t="shared" si="2"/>
        <v>0</v>
      </c>
      <c r="H95" s="84"/>
      <c r="I95" s="37"/>
    </row>
    <row r="96" spans="1:9" s="36" customFormat="1" ht="51" x14ac:dyDescent="0.25">
      <c r="A96" s="42" t="s">
        <v>177</v>
      </c>
      <c r="B96" s="58" t="s">
        <v>43</v>
      </c>
      <c r="C96" s="49" t="s">
        <v>37</v>
      </c>
      <c r="D96" s="48">
        <v>22</v>
      </c>
      <c r="E96" s="71"/>
      <c r="F96" s="60"/>
      <c r="G96" s="70">
        <f t="shared" si="2"/>
        <v>0</v>
      </c>
      <c r="H96" s="84"/>
      <c r="I96" s="37"/>
    </row>
    <row r="97" spans="1:9" s="36" customFormat="1" ht="51" x14ac:dyDescent="0.25">
      <c r="A97" s="42" t="s">
        <v>178</v>
      </c>
      <c r="B97" s="58" t="s">
        <v>45</v>
      </c>
      <c r="C97" s="49" t="s">
        <v>37</v>
      </c>
      <c r="D97" s="48">
        <v>11</v>
      </c>
      <c r="E97" s="71"/>
      <c r="F97" s="60"/>
      <c r="G97" s="70">
        <f t="shared" si="2"/>
        <v>0</v>
      </c>
      <c r="H97" s="84"/>
      <c r="I97" s="37"/>
    </row>
    <row r="98" spans="1:9" s="36" customFormat="1" ht="63.75" x14ac:dyDescent="0.25">
      <c r="A98" s="42" t="s">
        <v>179</v>
      </c>
      <c r="B98" s="58" t="s">
        <v>180</v>
      </c>
      <c r="C98" s="49" t="s">
        <v>56</v>
      </c>
      <c r="D98" s="48">
        <v>4.42</v>
      </c>
      <c r="E98" s="71"/>
      <c r="F98" s="60"/>
      <c r="G98" s="70">
        <f t="shared" si="2"/>
        <v>0</v>
      </c>
      <c r="H98" s="84"/>
      <c r="I98" s="37"/>
    </row>
    <row r="99" spans="1:9" s="36" customFormat="1" ht="51" x14ac:dyDescent="0.25">
      <c r="A99" s="42" t="s">
        <v>181</v>
      </c>
      <c r="B99" s="58" t="s">
        <v>182</v>
      </c>
      <c r="C99" s="49" t="s">
        <v>56</v>
      </c>
      <c r="D99" s="48">
        <v>24</v>
      </c>
      <c r="E99" s="71"/>
      <c r="F99" s="60"/>
      <c r="G99" s="70">
        <f t="shared" si="2"/>
        <v>0</v>
      </c>
      <c r="H99" s="84"/>
      <c r="I99" s="37"/>
    </row>
    <row r="100" spans="1:9" s="36" customFormat="1" ht="51" x14ac:dyDescent="0.25">
      <c r="A100" s="42" t="s">
        <v>183</v>
      </c>
      <c r="B100" s="58" t="s">
        <v>184</v>
      </c>
      <c r="C100" s="49" t="s">
        <v>37</v>
      </c>
      <c r="D100" s="48">
        <v>1</v>
      </c>
      <c r="E100" s="71"/>
      <c r="F100" s="60"/>
      <c r="G100" s="70">
        <f t="shared" si="2"/>
        <v>0</v>
      </c>
      <c r="H100" s="84"/>
      <c r="I100" s="37"/>
    </row>
    <row r="101" spans="1:9" s="36" customFormat="1" ht="51" x14ac:dyDescent="0.25">
      <c r="A101" s="42" t="s">
        <v>185</v>
      </c>
      <c r="B101" s="58" t="s">
        <v>186</v>
      </c>
      <c r="C101" s="49" t="s">
        <v>37</v>
      </c>
      <c r="D101" s="48">
        <v>2</v>
      </c>
      <c r="E101" s="71"/>
      <c r="F101" s="60"/>
      <c r="G101" s="70">
        <f t="shared" si="2"/>
        <v>0</v>
      </c>
      <c r="H101" s="84"/>
      <c r="I101" s="37"/>
    </row>
    <row r="102" spans="1:9" s="36" customFormat="1" ht="51" x14ac:dyDescent="0.25">
      <c r="A102" s="42" t="s">
        <v>187</v>
      </c>
      <c r="B102" s="58" t="s">
        <v>188</v>
      </c>
      <c r="C102" s="49" t="s">
        <v>37</v>
      </c>
      <c r="D102" s="48">
        <v>2</v>
      </c>
      <c r="E102" s="71"/>
      <c r="F102" s="60"/>
      <c r="G102" s="70">
        <f t="shared" si="2"/>
        <v>0</v>
      </c>
      <c r="H102" s="84"/>
      <c r="I102" s="37"/>
    </row>
    <row r="103" spans="1:9" s="36" customFormat="1" x14ac:dyDescent="0.25">
      <c r="A103" s="64" t="s">
        <v>189</v>
      </c>
      <c r="B103" s="64" t="s">
        <v>53</v>
      </c>
      <c r="C103" s="65"/>
      <c r="D103" s="66">
        <v>0</v>
      </c>
      <c r="E103" s="67"/>
      <c r="F103" s="68"/>
      <c r="G103" s="69">
        <f>SUM(G104:G106)</f>
        <v>0</v>
      </c>
      <c r="H103" s="84"/>
      <c r="I103" s="37"/>
    </row>
    <row r="104" spans="1:9" s="36" customFormat="1" ht="63.75" x14ac:dyDescent="0.25">
      <c r="A104" s="42" t="s">
        <v>190</v>
      </c>
      <c r="B104" s="58" t="s">
        <v>191</v>
      </c>
      <c r="C104" s="49" t="s">
        <v>56</v>
      </c>
      <c r="D104" s="48">
        <v>1</v>
      </c>
      <c r="E104" s="71"/>
      <c r="F104" s="60"/>
      <c r="G104" s="70">
        <f t="shared" si="2"/>
        <v>0</v>
      </c>
      <c r="H104" s="84"/>
      <c r="I104" s="37"/>
    </row>
    <row r="105" spans="1:9" s="36" customFormat="1" ht="76.5" x14ac:dyDescent="0.25">
      <c r="A105" s="42" t="s">
        <v>192</v>
      </c>
      <c r="B105" s="58" t="s">
        <v>55</v>
      </c>
      <c r="C105" s="49" t="s">
        <v>56</v>
      </c>
      <c r="D105" s="48">
        <v>10.1</v>
      </c>
      <c r="E105" s="71"/>
      <c r="F105" s="60"/>
      <c r="G105" s="70">
        <f t="shared" si="2"/>
        <v>0</v>
      </c>
      <c r="H105" s="84"/>
      <c r="I105" s="37"/>
    </row>
    <row r="106" spans="1:9" s="36" customFormat="1" ht="76.5" x14ac:dyDescent="0.25">
      <c r="A106" s="42" t="s">
        <v>193</v>
      </c>
      <c r="B106" s="58" t="s">
        <v>194</v>
      </c>
      <c r="C106" s="49" t="s">
        <v>56</v>
      </c>
      <c r="D106" s="48">
        <v>5.61</v>
      </c>
      <c r="E106" s="71"/>
      <c r="F106" s="60"/>
      <c r="G106" s="70">
        <f t="shared" si="2"/>
        <v>0</v>
      </c>
      <c r="H106" s="84"/>
      <c r="I106" s="37"/>
    </row>
    <row r="107" spans="1:9" s="36" customFormat="1" x14ac:dyDescent="0.25">
      <c r="A107" s="64" t="s">
        <v>195</v>
      </c>
      <c r="B107" s="64" t="s">
        <v>58</v>
      </c>
      <c r="C107" s="65"/>
      <c r="D107" s="66">
        <v>0</v>
      </c>
      <c r="E107" s="67"/>
      <c r="F107" s="68"/>
      <c r="G107" s="69">
        <f>SUM(G108:G112)</f>
        <v>0</v>
      </c>
      <c r="H107" s="84"/>
      <c r="I107" s="37"/>
    </row>
    <row r="108" spans="1:9" s="36" customFormat="1" ht="76.5" x14ac:dyDescent="0.25">
      <c r="A108" s="42" t="s">
        <v>196</v>
      </c>
      <c r="B108" s="58" t="s">
        <v>60</v>
      </c>
      <c r="C108" s="49" t="s">
        <v>37</v>
      </c>
      <c r="D108" s="48">
        <v>2</v>
      </c>
      <c r="E108" s="71"/>
      <c r="F108" s="60"/>
      <c r="G108" s="70">
        <f t="shared" si="2"/>
        <v>0</v>
      </c>
      <c r="H108" s="84"/>
      <c r="I108" s="37"/>
    </row>
    <row r="109" spans="1:9" s="36" customFormat="1" ht="76.5" x14ac:dyDescent="0.25">
      <c r="A109" s="42" t="s">
        <v>197</v>
      </c>
      <c r="B109" s="58" t="s">
        <v>62</v>
      </c>
      <c r="C109" s="49" t="s">
        <v>338</v>
      </c>
      <c r="D109" s="48">
        <v>2.7</v>
      </c>
      <c r="E109" s="71"/>
      <c r="F109" s="60"/>
      <c r="G109" s="70">
        <f t="shared" si="2"/>
        <v>0</v>
      </c>
      <c r="H109" s="84"/>
      <c r="I109" s="37"/>
    </row>
    <row r="110" spans="1:9" s="36" customFormat="1" ht="63.75" x14ac:dyDescent="0.25">
      <c r="A110" s="42" t="s">
        <v>198</v>
      </c>
      <c r="B110" s="58" t="s">
        <v>64</v>
      </c>
      <c r="C110" s="49" t="s">
        <v>56</v>
      </c>
      <c r="D110" s="48">
        <v>2.7</v>
      </c>
      <c r="E110" s="71"/>
      <c r="F110" s="60"/>
      <c r="G110" s="70">
        <f t="shared" si="2"/>
        <v>0</v>
      </c>
      <c r="H110" s="84"/>
      <c r="I110" s="37"/>
    </row>
    <row r="111" spans="1:9" s="36" customFormat="1" ht="63.75" x14ac:dyDescent="0.25">
      <c r="A111" s="42" t="s">
        <v>199</v>
      </c>
      <c r="B111" s="58" t="s">
        <v>66</v>
      </c>
      <c r="C111" s="49" t="s">
        <v>56</v>
      </c>
      <c r="D111" s="48">
        <v>2.7</v>
      </c>
      <c r="E111" s="71"/>
      <c r="F111" s="60"/>
      <c r="G111" s="70">
        <f t="shared" si="2"/>
        <v>0</v>
      </c>
      <c r="H111" s="84"/>
      <c r="I111" s="37"/>
    </row>
    <row r="112" spans="1:9" s="36" customFormat="1" ht="63.75" x14ac:dyDescent="0.25">
      <c r="A112" s="42" t="s">
        <v>200</v>
      </c>
      <c r="B112" s="58" t="s">
        <v>201</v>
      </c>
      <c r="C112" s="49" t="s">
        <v>56</v>
      </c>
      <c r="D112" s="48">
        <v>1.96</v>
      </c>
      <c r="E112" s="71"/>
      <c r="F112" s="60"/>
      <c r="G112" s="70">
        <f t="shared" si="2"/>
        <v>0</v>
      </c>
      <c r="H112" s="84"/>
      <c r="I112" s="37"/>
    </row>
    <row r="113" spans="1:9" s="36" customFormat="1" x14ac:dyDescent="0.25">
      <c r="A113" s="64" t="s">
        <v>202</v>
      </c>
      <c r="B113" s="64" t="s">
        <v>70</v>
      </c>
      <c r="C113" s="65"/>
      <c r="D113" s="66">
        <v>0</v>
      </c>
      <c r="E113" s="67"/>
      <c r="F113" s="68"/>
      <c r="G113" s="69">
        <f>SUM(G114)</f>
        <v>0</v>
      </c>
      <c r="H113" s="84"/>
      <c r="I113" s="37"/>
    </row>
    <row r="114" spans="1:9" s="36" customFormat="1" ht="63.75" x14ac:dyDescent="0.25">
      <c r="A114" s="42" t="s">
        <v>203</v>
      </c>
      <c r="B114" s="58" t="s">
        <v>204</v>
      </c>
      <c r="C114" s="49" t="s">
        <v>56</v>
      </c>
      <c r="D114" s="48">
        <v>1863</v>
      </c>
      <c r="E114" s="71"/>
      <c r="F114" s="60"/>
      <c r="G114" s="70">
        <f t="shared" si="2"/>
        <v>0</v>
      </c>
      <c r="H114" s="84"/>
      <c r="I114" s="37"/>
    </row>
    <row r="115" spans="1:9" s="36" customFormat="1" x14ac:dyDescent="0.25">
      <c r="A115" s="64" t="s">
        <v>205</v>
      </c>
      <c r="B115" s="64" t="s">
        <v>74</v>
      </c>
      <c r="C115" s="65"/>
      <c r="D115" s="66">
        <v>0</v>
      </c>
      <c r="E115" s="67"/>
      <c r="F115" s="68"/>
      <c r="G115" s="69">
        <f>SUM(G116:G117)</f>
        <v>0</v>
      </c>
      <c r="H115" s="84"/>
      <c r="I115" s="37"/>
    </row>
    <row r="116" spans="1:9" s="36" customFormat="1" ht="114.75" x14ac:dyDescent="0.25">
      <c r="A116" s="42" t="s">
        <v>206</v>
      </c>
      <c r="B116" s="58" t="s">
        <v>207</v>
      </c>
      <c r="C116" s="49" t="s">
        <v>56</v>
      </c>
      <c r="D116" s="48">
        <v>10.1</v>
      </c>
      <c r="E116" s="71"/>
      <c r="F116" s="60"/>
      <c r="G116" s="70">
        <f t="shared" si="2"/>
        <v>0</v>
      </c>
      <c r="H116" s="84"/>
      <c r="I116" s="37"/>
    </row>
    <row r="117" spans="1:9" s="36" customFormat="1" ht="89.25" x14ac:dyDescent="0.25">
      <c r="A117" s="42" t="s">
        <v>208</v>
      </c>
      <c r="B117" s="58" t="s">
        <v>209</v>
      </c>
      <c r="C117" s="49" t="s">
        <v>338</v>
      </c>
      <c r="D117" s="48">
        <v>3.6</v>
      </c>
      <c r="E117" s="71"/>
      <c r="F117" s="60"/>
      <c r="G117" s="70">
        <f t="shared" si="2"/>
        <v>0</v>
      </c>
      <c r="H117" s="84"/>
      <c r="I117" s="37"/>
    </row>
    <row r="118" spans="1:9" s="36" customFormat="1" x14ac:dyDescent="0.25">
      <c r="A118" s="64" t="s">
        <v>210</v>
      </c>
      <c r="B118" s="64" t="s">
        <v>78</v>
      </c>
      <c r="C118" s="65"/>
      <c r="D118" s="66">
        <v>0</v>
      </c>
      <c r="E118" s="67"/>
      <c r="F118" s="68"/>
      <c r="G118" s="69">
        <f>SUM(G119:G126)</f>
        <v>0</v>
      </c>
      <c r="H118" s="84"/>
      <c r="I118" s="37"/>
    </row>
    <row r="119" spans="1:9" s="36" customFormat="1" ht="76.5" x14ac:dyDescent="0.25">
      <c r="A119" s="42" t="s">
        <v>211</v>
      </c>
      <c r="B119" s="58" t="s">
        <v>80</v>
      </c>
      <c r="C119" s="49" t="s">
        <v>56</v>
      </c>
      <c r="D119" s="48">
        <v>3428.2</v>
      </c>
      <c r="E119" s="71"/>
      <c r="F119" s="60"/>
      <c r="G119" s="70">
        <f t="shared" si="2"/>
        <v>0</v>
      </c>
      <c r="H119" s="84"/>
      <c r="I119" s="37"/>
    </row>
    <row r="120" spans="1:9" s="36" customFormat="1" ht="76.5" x14ac:dyDescent="0.25">
      <c r="A120" s="42" t="s">
        <v>212</v>
      </c>
      <c r="B120" s="58" t="s">
        <v>82</v>
      </c>
      <c r="C120" s="49" t="s">
        <v>56</v>
      </c>
      <c r="D120" s="48">
        <v>256.26</v>
      </c>
      <c r="E120" s="71"/>
      <c r="F120" s="60"/>
      <c r="G120" s="70">
        <f t="shared" si="2"/>
        <v>0</v>
      </c>
      <c r="H120" s="84"/>
      <c r="I120" s="37"/>
    </row>
    <row r="121" spans="1:9" s="36" customFormat="1" ht="63.75" x14ac:dyDescent="0.25">
      <c r="A121" s="42" t="s">
        <v>213</v>
      </c>
      <c r="B121" s="58" t="s">
        <v>214</v>
      </c>
      <c r="C121" s="49" t="s">
        <v>338</v>
      </c>
      <c r="D121" s="48">
        <v>46</v>
      </c>
      <c r="E121" s="71"/>
      <c r="F121" s="60"/>
      <c r="G121" s="70">
        <f t="shared" si="2"/>
        <v>0</v>
      </c>
      <c r="H121" s="84"/>
      <c r="I121" s="37"/>
    </row>
    <row r="122" spans="1:9" s="36" customFormat="1" ht="63.75" x14ac:dyDescent="0.25">
      <c r="A122" s="42" t="s">
        <v>215</v>
      </c>
      <c r="B122" s="58" t="s">
        <v>86</v>
      </c>
      <c r="C122" s="49" t="s">
        <v>56</v>
      </c>
      <c r="D122" s="48">
        <v>526</v>
      </c>
      <c r="E122" s="71"/>
      <c r="F122" s="60"/>
      <c r="G122" s="70">
        <f t="shared" si="2"/>
        <v>0</v>
      </c>
      <c r="H122" s="84"/>
      <c r="I122" s="37"/>
    </row>
    <row r="123" spans="1:9" s="36" customFormat="1" ht="63.75" x14ac:dyDescent="0.25">
      <c r="A123" s="42" t="s">
        <v>216</v>
      </c>
      <c r="B123" s="58" t="s">
        <v>88</v>
      </c>
      <c r="C123" s="49" t="s">
        <v>37</v>
      </c>
      <c r="D123" s="48">
        <v>3</v>
      </c>
      <c r="E123" s="71"/>
      <c r="F123" s="60"/>
      <c r="G123" s="70">
        <f t="shared" si="2"/>
        <v>0</v>
      </c>
      <c r="H123" s="84"/>
      <c r="I123" s="37"/>
    </row>
    <row r="124" spans="1:9" s="36" customFormat="1" ht="76.5" x14ac:dyDescent="0.25">
      <c r="A124" s="42" t="s">
        <v>217</v>
      </c>
      <c r="B124" s="58" t="s">
        <v>90</v>
      </c>
      <c r="C124" s="49" t="s">
        <v>37</v>
      </c>
      <c r="D124" s="48">
        <v>2</v>
      </c>
      <c r="E124" s="71"/>
      <c r="F124" s="60"/>
      <c r="G124" s="70">
        <f t="shared" si="2"/>
        <v>0</v>
      </c>
      <c r="H124" s="84"/>
      <c r="I124" s="37"/>
    </row>
    <row r="125" spans="1:9" s="36" customFormat="1" ht="63.75" x14ac:dyDescent="0.25">
      <c r="A125" s="42" t="s">
        <v>218</v>
      </c>
      <c r="B125" s="58" t="s">
        <v>92</v>
      </c>
      <c r="C125" s="49" t="s">
        <v>37</v>
      </c>
      <c r="D125" s="48">
        <v>2</v>
      </c>
      <c r="E125" s="71"/>
      <c r="F125" s="60"/>
      <c r="G125" s="70">
        <f t="shared" si="2"/>
        <v>0</v>
      </c>
      <c r="H125" s="84"/>
      <c r="I125" s="37"/>
    </row>
    <row r="126" spans="1:9" s="36" customFormat="1" ht="63.75" x14ac:dyDescent="0.25">
      <c r="A126" s="42" t="s">
        <v>219</v>
      </c>
      <c r="B126" s="58" t="s">
        <v>220</v>
      </c>
      <c r="C126" s="49" t="s">
        <v>37</v>
      </c>
      <c r="D126" s="48">
        <v>1</v>
      </c>
      <c r="E126" s="71"/>
      <c r="F126" s="60"/>
      <c r="G126" s="70">
        <f t="shared" si="2"/>
        <v>0</v>
      </c>
      <c r="H126" s="84"/>
      <c r="I126" s="37"/>
    </row>
    <row r="127" spans="1:9" s="36" customFormat="1" x14ac:dyDescent="0.25">
      <c r="A127" s="64" t="s">
        <v>221</v>
      </c>
      <c r="B127" s="64" t="s">
        <v>96</v>
      </c>
      <c r="C127" s="65"/>
      <c r="D127" s="66">
        <v>0</v>
      </c>
      <c r="E127" s="67"/>
      <c r="F127" s="68"/>
      <c r="G127" s="69">
        <f>SUM(G128:G134)</f>
        <v>0</v>
      </c>
      <c r="H127" s="84"/>
      <c r="I127" s="37"/>
    </row>
    <row r="128" spans="1:9" s="36" customFormat="1" ht="63.75" x14ac:dyDescent="0.25">
      <c r="A128" s="42" t="s">
        <v>222</v>
      </c>
      <c r="B128" s="58" t="s">
        <v>223</v>
      </c>
      <c r="C128" s="49" t="s">
        <v>56</v>
      </c>
      <c r="D128" s="48">
        <v>4.42</v>
      </c>
      <c r="E128" s="71"/>
      <c r="F128" s="60"/>
      <c r="G128" s="70">
        <f t="shared" si="2"/>
        <v>0</v>
      </c>
      <c r="H128" s="84"/>
      <c r="I128" s="37"/>
    </row>
    <row r="129" spans="1:9" s="36" customFormat="1" ht="76.5" x14ac:dyDescent="0.25">
      <c r="A129" s="42" t="s">
        <v>224</v>
      </c>
      <c r="B129" s="58" t="s">
        <v>98</v>
      </c>
      <c r="C129" s="49" t="s">
        <v>56</v>
      </c>
      <c r="D129" s="48">
        <v>50.42</v>
      </c>
      <c r="E129" s="71"/>
      <c r="F129" s="60"/>
      <c r="G129" s="70">
        <f t="shared" si="2"/>
        <v>0</v>
      </c>
      <c r="H129" s="84"/>
      <c r="I129" s="37"/>
    </row>
    <row r="130" spans="1:9" s="36" customFormat="1" ht="76.5" x14ac:dyDescent="0.25">
      <c r="A130" s="42" t="s">
        <v>225</v>
      </c>
      <c r="B130" s="58" t="s">
        <v>226</v>
      </c>
      <c r="C130" s="49" t="s">
        <v>56</v>
      </c>
      <c r="D130" s="48">
        <v>9.9</v>
      </c>
      <c r="E130" s="71"/>
      <c r="F130" s="60"/>
      <c r="G130" s="70">
        <f t="shared" si="2"/>
        <v>0</v>
      </c>
      <c r="H130" s="84"/>
      <c r="I130" s="37"/>
    </row>
    <row r="131" spans="1:9" s="36" customFormat="1" ht="76.5" x14ac:dyDescent="0.25">
      <c r="A131" s="42" t="s">
        <v>227</v>
      </c>
      <c r="B131" s="58" t="s">
        <v>228</v>
      </c>
      <c r="C131" s="49" t="s">
        <v>37</v>
      </c>
      <c r="D131" s="48">
        <v>1</v>
      </c>
      <c r="E131" s="71"/>
      <c r="F131" s="60"/>
      <c r="G131" s="70">
        <f t="shared" si="2"/>
        <v>0</v>
      </c>
      <c r="H131" s="84"/>
      <c r="I131" s="37"/>
    </row>
    <row r="132" spans="1:9" s="36" customFormat="1" ht="76.5" x14ac:dyDescent="0.25">
      <c r="A132" s="42" t="s">
        <v>229</v>
      </c>
      <c r="B132" s="58" t="s">
        <v>230</v>
      </c>
      <c r="C132" s="49" t="s">
        <v>37</v>
      </c>
      <c r="D132" s="48">
        <v>2</v>
      </c>
      <c r="E132" s="71"/>
      <c r="F132" s="60"/>
      <c r="G132" s="70">
        <f t="shared" si="2"/>
        <v>0</v>
      </c>
      <c r="H132" s="84"/>
      <c r="I132" s="37"/>
    </row>
    <row r="133" spans="1:9" s="36" customFormat="1" ht="76.5" x14ac:dyDescent="0.25">
      <c r="A133" s="42" t="s">
        <v>231</v>
      </c>
      <c r="B133" s="58" t="s">
        <v>232</v>
      </c>
      <c r="C133" s="49" t="s">
        <v>37</v>
      </c>
      <c r="D133" s="48">
        <v>2</v>
      </c>
      <c r="E133" s="71"/>
      <c r="F133" s="60"/>
      <c r="G133" s="70">
        <f t="shared" si="2"/>
        <v>0</v>
      </c>
      <c r="H133" s="84"/>
      <c r="I133" s="37"/>
    </row>
    <row r="134" spans="1:9" s="36" customFormat="1" ht="76.5" x14ac:dyDescent="0.25">
      <c r="A134" s="42" t="s">
        <v>233</v>
      </c>
      <c r="B134" s="58" t="s">
        <v>234</v>
      </c>
      <c r="C134" s="49" t="s">
        <v>37</v>
      </c>
      <c r="D134" s="48">
        <v>1</v>
      </c>
      <c r="E134" s="71"/>
      <c r="F134" s="60"/>
      <c r="G134" s="70">
        <f t="shared" si="2"/>
        <v>0</v>
      </c>
      <c r="H134" s="84"/>
      <c r="I134" s="37"/>
    </row>
    <row r="135" spans="1:9" s="36" customFormat="1" x14ac:dyDescent="0.25">
      <c r="A135" s="64" t="s">
        <v>235</v>
      </c>
      <c r="B135" s="64" t="s">
        <v>110</v>
      </c>
      <c r="C135" s="65"/>
      <c r="D135" s="66">
        <v>0</v>
      </c>
      <c r="E135" s="67"/>
      <c r="F135" s="68"/>
      <c r="G135" s="69">
        <f>SUM(G136:G144)</f>
        <v>0</v>
      </c>
      <c r="H135" s="84"/>
      <c r="I135" s="37"/>
    </row>
    <row r="136" spans="1:9" s="36" customFormat="1" ht="63.75" x14ac:dyDescent="0.25">
      <c r="A136" s="42" t="s">
        <v>236</v>
      </c>
      <c r="B136" s="58" t="s">
        <v>112</v>
      </c>
      <c r="C136" s="49" t="s">
        <v>37</v>
      </c>
      <c r="D136" s="48">
        <v>58</v>
      </c>
      <c r="E136" s="71"/>
      <c r="F136" s="60"/>
      <c r="G136" s="70">
        <f t="shared" si="2"/>
        <v>0</v>
      </c>
      <c r="H136" s="84"/>
      <c r="I136" s="37"/>
    </row>
    <row r="137" spans="1:9" s="36" customFormat="1" ht="63.75" x14ac:dyDescent="0.25">
      <c r="A137" s="42" t="s">
        <v>237</v>
      </c>
      <c r="B137" s="58" t="s">
        <v>114</v>
      </c>
      <c r="C137" s="49" t="s">
        <v>37</v>
      </c>
      <c r="D137" s="48">
        <v>123</v>
      </c>
      <c r="E137" s="71"/>
      <c r="F137" s="60"/>
      <c r="G137" s="70">
        <f t="shared" si="2"/>
        <v>0</v>
      </c>
      <c r="H137" s="84"/>
      <c r="I137" s="37"/>
    </row>
    <row r="138" spans="1:9" s="36" customFormat="1" ht="63.75" x14ac:dyDescent="0.25">
      <c r="A138" s="42" t="s">
        <v>238</v>
      </c>
      <c r="B138" s="58" t="s">
        <v>239</v>
      </c>
      <c r="C138" s="49" t="s">
        <v>37</v>
      </c>
      <c r="D138" s="48">
        <v>8</v>
      </c>
      <c r="E138" s="71"/>
      <c r="F138" s="60"/>
      <c r="G138" s="70">
        <f t="shared" si="2"/>
        <v>0</v>
      </c>
      <c r="H138" s="84"/>
      <c r="I138" s="37"/>
    </row>
    <row r="139" spans="1:9" s="36" customFormat="1" ht="51" x14ac:dyDescent="0.25">
      <c r="A139" s="42" t="s">
        <v>240</v>
      </c>
      <c r="B139" s="58" t="s">
        <v>116</v>
      </c>
      <c r="C139" s="49" t="s">
        <v>338</v>
      </c>
      <c r="D139" s="48">
        <v>85.26</v>
      </c>
      <c r="E139" s="71"/>
      <c r="F139" s="60"/>
      <c r="G139" s="70">
        <f t="shared" si="2"/>
        <v>0</v>
      </c>
      <c r="H139" s="84"/>
      <c r="I139" s="37"/>
    </row>
    <row r="140" spans="1:9" s="36" customFormat="1" ht="63.75" x14ac:dyDescent="0.25">
      <c r="A140" s="42" t="s">
        <v>241</v>
      </c>
      <c r="B140" s="58" t="s">
        <v>118</v>
      </c>
      <c r="C140" s="49" t="s">
        <v>37</v>
      </c>
      <c r="D140" s="48">
        <v>3</v>
      </c>
      <c r="E140" s="71"/>
      <c r="F140" s="60"/>
      <c r="G140" s="70">
        <f t="shared" si="2"/>
        <v>0</v>
      </c>
      <c r="H140" s="84"/>
      <c r="I140" s="37"/>
    </row>
    <row r="141" spans="1:9" s="36" customFormat="1" ht="63.75" x14ac:dyDescent="0.25">
      <c r="A141" s="42" t="s">
        <v>242</v>
      </c>
      <c r="B141" s="58" t="s">
        <v>243</v>
      </c>
      <c r="C141" s="49" t="s">
        <v>37</v>
      </c>
      <c r="D141" s="48">
        <v>7</v>
      </c>
      <c r="E141" s="71"/>
      <c r="F141" s="60"/>
      <c r="G141" s="70">
        <f t="shared" si="2"/>
        <v>0</v>
      </c>
      <c r="H141" s="84"/>
      <c r="I141" s="37"/>
    </row>
    <row r="142" spans="1:9" s="36" customFormat="1" ht="76.5" x14ac:dyDescent="0.25">
      <c r="A142" s="42" t="s">
        <v>244</v>
      </c>
      <c r="B142" s="58" t="s">
        <v>120</v>
      </c>
      <c r="C142" s="49" t="s">
        <v>37</v>
      </c>
      <c r="D142" s="48">
        <v>85</v>
      </c>
      <c r="E142" s="71"/>
      <c r="F142" s="60"/>
      <c r="G142" s="70">
        <f t="shared" si="2"/>
        <v>0</v>
      </c>
      <c r="H142" s="84"/>
      <c r="I142" s="37"/>
    </row>
    <row r="143" spans="1:9" s="36" customFormat="1" ht="63.75" x14ac:dyDescent="0.25">
      <c r="A143" s="42" t="s">
        <v>245</v>
      </c>
      <c r="B143" s="58" t="s">
        <v>246</v>
      </c>
      <c r="C143" s="49" t="s">
        <v>37</v>
      </c>
      <c r="D143" s="48">
        <v>4</v>
      </c>
      <c r="E143" s="71"/>
      <c r="F143" s="60"/>
      <c r="G143" s="70">
        <f t="shared" si="2"/>
        <v>0</v>
      </c>
      <c r="H143" s="84"/>
      <c r="I143" s="37"/>
    </row>
    <row r="144" spans="1:9" s="36" customFormat="1" ht="51" x14ac:dyDescent="0.25">
      <c r="A144" s="42" t="s">
        <v>247</v>
      </c>
      <c r="B144" s="58" t="s">
        <v>248</v>
      </c>
      <c r="C144" s="49" t="s">
        <v>37</v>
      </c>
      <c r="D144" s="48">
        <v>1</v>
      </c>
      <c r="E144" s="71"/>
      <c r="F144" s="60"/>
      <c r="G144" s="70">
        <f t="shared" si="2"/>
        <v>0</v>
      </c>
      <c r="H144" s="84"/>
      <c r="I144" s="37"/>
    </row>
    <row r="145" spans="1:9" s="36" customFormat="1" x14ac:dyDescent="0.25">
      <c r="A145" s="64" t="s">
        <v>249</v>
      </c>
      <c r="B145" s="64" t="s">
        <v>122</v>
      </c>
      <c r="C145" s="65"/>
      <c r="D145" s="66">
        <v>0</v>
      </c>
      <c r="E145" s="67"/>
      <c r="F145" s="68"/>
      <c r="G145" s="69">
        <f>SUM(G146:G157)</f>
        <v>0</v>
      </c>
      <c r="H145" s="84"/>
      <c r="I145" s="37"/>
    </row>
    <row r="146" spans="1:9" s="36" customFormat="1" ht="76.5" x14ac:dyDescent="0.25">
      <c r="A146" s="42" t="s">
        <v>250</v>
      </c>
      <c r="B146" s="58" t="s">
        <v>124</v>
      </c>
      <c r="C146" s="49" t="s">
        <v>37</v>
      </c>
      <c r="D146" s="48">
        <v>9</v>
      </c>
      <c r="E146" s="71"/>
      <c r="F146" s="60"/>
      <c r="G146" s="70">
        <f t="shared" si="2"/>
        <v>0</v>
      </c>
      <c r="H146" s="84"/>
      <c r="I146" s="37"/>
    </row>
    <row r="147" spans="1:9" s="36" customFormat="1" ht="63.75" x14ac:dyDescent="0.25">
      <c r="A147" s="42" t="s">
        <v>251</v>
      </c>
      <c r="B147" s="58" t="s">
        <v>126</v>
      </c>
      <c r="C147" s="49" t="s">
        <v>37</v>
      </c>
      <c r="D147" s="48">
        <v>9</v>
      </c>
      <c r="E147" s="71"/>
      <c r="F147" s="60"/>
      <c r="G147" s="70">
        <f t="shared" si="2"/>
        <v>0</v>
      </c>
      <c r="H147" s="84"/>
      <c r="I147" s="37"/>
    </row>
    <row r="148" spans="1:9" s="36" customFormat="1" ht="63.75" x14ac:dyDescent="0.25">
      <c r="A148" s="42" t="s">
        <v>252</v>
      </c>
      <c r="B148" s="58" t="s">
        <v>128</v>
      </c>
      <c r="C148" s="49" t="s">
        <v>37</v>
      </c>
      <c r="D148" s="48">
        <v>27</v>
      </c>
      <c r="E148" s="71"/>
      <c r="F148" s="60"/>
      <c r="G148" s="70">
        <f t="shared" si="2"/>
        <v>0</v>
      </c>
      <c r="H148" s="84"/>
      <c r="I148" s="37"/>
    </row>
    <row r="149" spans="1:9" s="36" customFormat="1" ht="63.75" x14ac:dyDescent="0.25">
      <c r="A149" s="42" t="s">
        <v>253</v>
      </c>
      <c r="B149" s="58" t="s">
        <v>130</v>
      </c>
      <c r="C149" s="49" t="s">
        <v>37</v>
      </c>
      <c r="D149" s="48">
        <v>27</v>
      </c>
      <c r="E149" s="71"/>
      <c r="F149" s="60"/>
      <c r="G149" s="70">
        <f t="shared" si="2"/>
        <v>0</v>
      </c>
      <c r="H149" s="84"/>
      <c r="I149" s="37"/>
    </row>
    <row r="150" spans="1:9" s="36" customFormat="1" ht="63.75" x14ac:dyDescent="0.25">
      <c r="A150" s="42" t="s">
        <v>254</v>
      </c>
      <c r="B150" s="58" t="s">
        <v>132</v>
      </c>
      <c r="C150" s="49" t="s">
        <v>37</v>
      </c>
      <c r="D150" s="48">
        <v>2</v>
      </c>
      <c r="E150" s="71"/>
      <c r="F150" s="60"/>
      <c r="G150" s="70">
        <f t="shared" si="2"/>
        <v>0</v>
      </c>
      <c r="H150" s="84"/>
      <c r="I150" s="37"/>
    </row>
    <row r="151" spans="1:9" s="36" customFormat="1" ht="51" x14ac:dyDescent="0.25">
      <c r="A151" s="42" t="s">
        <v>255</v>
      </c>
      <c r="B151" s="58" t="s">
        <v>134</v>
      </c>
      <c r="C151" s="49" t="s">
        <v>37</v>
      </c>
      <c r="D151" s="48">
        <v>2</v>
      </c>
      <c r="E151" s="71"/>
      <c r="F151" s="60"/>
      <c r="G151" s="70">
        <f t="shared" si="2"/>
        <v>0</v>
      </c>
      <c r="H151" s="84"/>
      <c r="I151" s="37"/>
    </row>
    <row r="152" spans="1:9" s="36" customFormat="1" ht="51" x14ac:dyDescent="0.25">
      <c r="A152" s="42" t="s">
        <v>256</v>
      </c>
      <c r="B152" s="58" t="s">
        <v>257</v>
      </c>
      <c r="C152" s="49" t="s">
        <v>37</v>
      </c>
      <c r="D152" s="48">
        <v>1</v>
      </c>
      <c r="E152" s="71"/>
      <c r="F152" s="60"/>
      <c r="G152" s="70">
        <f t="shared" si="2"/>
        <v>0</v>
      </c>
      <c r="H152" s="84"/>
      <c r="I152" s="37"/>
    </row>
    <row r="153" spans="1:9" s="36" customFormat="1" ht="63.75" x14ac:dyDescent="0.25">
      <c r="A153" s="42" t="s">
        <v>258</v>
      </c>
      <c r="B153" s="58" t="s">
        <v>136</v>
      </c>
      <c r="C153" s="49" t="s">
        <v>37</v>
      </c>
      <c r="D153" s="48">
        <v>20</v>
      </c>
      <c r="E153" s="71"/>
      <c r="F153" s="60"/>
      <c r="G153" s="70">
        <f t="shared" ref="G153:G168" si="3">+D153*E153</f>
        <v>0</v>
      </c>
      <c r="H153" s="84"/>
      <c r="I153" s="37"/>
    </row>
    <row r="154" spans="1:9" s="36" customFormat="1" ht="63.75" x14ac:dyDescent="0.25">
      <c r="A154" s="42" t="s">
        <v>259</v>
      </c>
      <c r="B154" s="58" t="s">
        <v>138</v>
      </c>
      <c r="C154" s="49" t="s">
        <v>37</v>
      </c>
      <c r="D154" s="48">
        <v>20</v>
      </c>
      <c r="E154" s="71"/>
      <c r="F154" s="60"/>
      <c r="G154" s="70">
        <f t="shared" si="3"/>
        <v>0</v>
      </c>
      <c r="H154" s="84"/>
      <c r="I154" s="37"/>
    </row>
    <row r="155" spans="1:9" s="36" customFormat="1" ht="51" x14ac:dyDescent="0.25">
      <c r="A155" s="42" t="s">
        <v>260</v>
      </c>
      <c r="B155" s="58" t="s">
        <v>140</v>
      </c>
      <c r="C155" s="49" t="s">
        <v>37</v>
      </c>
      <c r="D155" s="48">
        <v>8</v>
      </c>
      <c r="E155" s="71"/>
      <c r="F155" s="60"/>
      <c r="G155" s="70">
        <f t="shared" si="3"/>
        <v>0</v>
      </c>
      <c r="H155" s="84"/>
      <c r="I155" s="37"/>
    </row>
    <row r="156" spans="1:9" s="36" customFormat="1" ht="51" x14ac:dyDescent="0.25">
      <c r="A156" s="42" t="s">
        <v>261</v>
      </c>
      <c r="B156" s="58" t="s">
        <v>142</v>
      </c>
      <c r="C156" s="49" t="s">
        <v>37</v>
      </c>
      <c r="D156" s="48">
        <v>3</v>
      </c>
      <c r="E156" s="71"/>
      <c r="F156" s="60"/>
      <c r="G156" s="70">
        <f t="shared" si="3"/>
        <v>0</v>
      </c>
      <c r="H156" s="84"/>
      <c r="I156" s="37"/>
    </row>
    <row r="157" spans="1:9" s="36" customFormat="1" ht="51" x14ac:dyDescent="0.25">
      <c r="A157" s="42" t="s">
        <v>262</v>
      </c>
      <c r="B157" s="58" t="s">
        <v>263</v>
      </c>
      <c r="C157" s="49" t="s">
        <v>37</v>
      </c>
      <c r="D157" s="48">
        <v>1</v>
      </c>
      <c r="E157" s="71"/>
      <c r="F157" s="60"/>
      <c r="G157" s="70">
        <f t="shared" si="3"/>
        <v>0</v>
      </c>
      <c r="H157" s="84"/>
      <c r="I157" s="37"/>
    </row>
    <row r="158" spans="1:9" s="36" customFormat="1" x14ac:dyDescent="0.25">
      <c r="A158" s="64" t="s">
        <v>264</v>
      </c>
      <c r="B158" s="64" t="s">
        <v>144</v>
      </c>
      <c r="C158" s="65"/>
      <c r="D158" s="66">
        <v>0</v>
      </c>
      <c r="E158" s="67"/>
      <c r="F158" s="68"/>
      <c r="G158" s="69">
        <f>SUM(G159:G162)</f>
        <v>0</v>
      </c>
      <c r="H158" s="84"/>
      <c r="I158" s="37"/>
    </row>
    <row r="159" spans="1:9" s="36" customFormat="1" ht="89.25" x14ac:dyDescent="0.25">
      <c r="A159" s="42" t="s">
        <v>265</v>
      </c>
      <c r="B159" s="58" t="s">
        <v>146</v>
      </c>
      <c r="C159" s="49" t="s">
        <v>37</v>
      </c>
      <c r="D159" s="48">
        <v>41</v>
      </c>
      <c r="E159" s="71"/>
      <c r="F159" s="60"/>
      <c r="G159" s="70">
        <f t="shared" si="3"/>
        <v>0</v>
      </c>
      <c r="H159" s="84"/>
      <c r="I159" s="37"/>
    </row>
    <row r="160" spans="1:9" s="36" customFormat="1" ht="63.75" x14ac:dyDescent="0.25">
      <c r="A160" s="42" t="s">
        <v>266</v>
      </c>
      <c r="B160" s="58" t="s">
        <v>148</v>
      </c>
      <c r="C160" s="49" t="s">
        <v>37</v>
      </c>
      <c r="D160" s="48">
        <v>41</v>
      </c>
      <c r="E160" s="71"/>
      <c r="F160" s="60"/>
      <c r="G160" s="70">
        <f t="shared" si="3"/>
        <v>0</v>
      </c>
      <c r="H160" s="84"/>
      <c r="I160" s="37"/>
    </row>
    <row r="161" spans="1:9" s="36" customFormat="1" ht="63.75" x14ac:dyDescent="0.25">
      <c r="A161" s="42" t="s">
        <v>267</v>
      </c>
      <c r="B161" s="58" t="s">
        <v>268</v>
      </c>
      <c r="C161" s="49" t="s">
        <v>37</v>
      </c>
      <c r="D161" s="48">
        <v>1</v>
      </c>
      <c r="E161" s="71"/>
      <c r="F161" s="60"/>
      <c r="G161" s="70">
        <f t="shared" si="3"/>
        <v>0</v>
      </c>
      <c r="H161" s="84"/>
      <c r="I161" s="37"/>
    </row>
    <row r="162" spans="1:9" s="36" customFormat="1" ht="63.75" x14ac:dyDescent="0.25">
      <c r="A162" s="42" t="s">
        <v>269</v>
      </c>
      <c r="B162" s="58" t="s">
        <v>150</v>
      </c>
      <c r="C162" s="49" t="s">
        <v>37</v>
      </c>
      <c r="D162" s="48">
        <v>2</v>
      </c>
      <c r="E162" s="71"/>
      <c r="F162" s="60"/>
      <c r="G162" s="70">
        <f t="shared" si="3"/>
        <v>0</v>
      </c>
      <c r="H162" s="84"/>
      <c r="I162" s="37"/>
    </row>
    <row r="163" spans="1:9" s="36" customFormat="1" x14ac:dyDescent="0.25">
      <c r="A163" s="64" t="s">
        <v>270</v>
      </c>
      <c r="B163" s="64" t="s">
        <v>154</v>
      </c>
      <c r="C163" s="65"/>
      <c r="D163" s="66">
        <v>0</v>
      </c>
      <c r="E163" s="67"/>
      <c r="F163" s="68"/>
      <c r="G163" s="69">
        <f>SUM(G164:G165)</f>
        <v>0</v>
      </c>
      <c r="H163" s="84"/>
      <c r="I163" s="37"/>
    </row>
    <row r="164" spans="1:9" s="36" customFormat="1" ht="38.25" x14ac:dyDescent="0.25">
      <c r="A164" s="42" t="s">
        <v>271</v>
      </c>
      <c r="B164" s="58" t="s">
        <v>156</v>
      </c>
      <c r="C164" s="49" t="s">
        <v>157</v>
      </c>
      <c r="D164" s="48">
        <v>7</v>
      </c>
      <c r="E164" s="71"/>
      <c r="F164" s="60"/>
      <c r="G164" s="70">
        <f t="shared" si="3"/>
        <v>0</v>
      </c>
      <c r="H164" s="84"/>
      <c r="I164" s="37"/>
    </row>
    <row r="165" spans="1:9" s="36" customFormat="1" ht="38.25" x14ac:dyDescent="0.25">
      <c r="A165" s="42" t="s">
        <v>272</v>
      </c>
      <c r="B165" s="58" t="s">
        <v>159</v>
      </c>
      <c r="C165" s="49" t="s">
        <v>157</v>
      </c>
      <c r="D165" s="48">
        <v>7</v>
      </c>
      <c r="E165" s="71"/>
      <c r="F165" s="60"/>
      <c r="G165" s="70">
        <f t="shared" si="3"/>
        <v>0</v>
      </c>
      <c r="H165" s="84"/>
      <c r="I165" s="37"/>
    </row>
    <row r="166" spans="1:9" s="36" customFormat="1" x14ac:dyDescent="0.25">
      <c r="A166" s="64" t="s">
        <v>273</v>
      </c>
      <c r="B166" s="64" t="s">
        <v>161</v>
      </c>
      <c r="C166" s="65"/>
      <c r="D166" s="66">
        <v>0</v>
      </c>
      <c r="E166" s="67"/>
      <c r="F166" s="68"/>
      <c r="G166" s="69">
        <f>SUM(G167:G168)</f>
        <v>0</v>
      </c>
      <c r="H166" s="84"/>
      <c r="I166" s="37"/>
    </row>
    <row r="167" spans="1:9" s="36" customFormat="1" ht="38.25" x14ac:dyDescent="0.25">
      <c r="A167" s="42" t="s">
        <v>274</v>
      </c>
      <c r="B167" s="58" t="s">
        <v>163</v>
      </c>
      <c r="C167" s="49" t="s">
        <v>56</v>
      </c>
      <c r="D167" s="48">
        <v>1863</v>
      </c>
      <c r="E167" s="71"/>
      <c r="F167" s="60"/>
      <c r="G167" s="70">
        <f t="shared" si="3"/>
        <v>0</v>
      </c>
      <c r="H167" s="84"/>
      <c r="I167" s="37"/>
    </row>
    <row r="168" spans="1:9" s="36" customFormat="1" ht="51" x14ac:dyDescent="0.25">
      <c r="A168" s="42" t="s">
        <v>275</v>
      </c>
      <c r="B168" s="58" t="s">
        <v>276</v>
      </c>
      <c r="C168" s="49" t="s">
        <v>37</v>
      </c>
      <c r="D168" s="48">
        <v>2</v>
      </c>
      <c r="E168" s="71"/>
      <c r="F168" s="60"/>
      <c r="G168" s="70">
        <f t="shared" si="3"/>
        <v>0</v>
      </c>
      <c r="H168" s="84"/>
      <c r="I168" s="37"/>
    </row>
    <row r="169" spans="1:9" s="36" customFormat="1" ht="25.5" x14ac:dyDescent="0.25">
      <c r="A169" s="72" t="s">
        <v>277</v>
      </c>
      <c r="B169" s="73" t="s">
        <v>337</v>
      </c>
      <c r="C169" s="74"/>
      <c r="D169" s="75">
        <v>0</v>
      </c>
      <c r="E169" s="76"/>
      <c r="F169" s="77"/>
      <c r="G169" s="78">
        <f>G170+G178+G180+G182+G190+G197+G201+G212+G217</f>
        <v>0</v>
      </c>
      <c r="H169" s="84"/>
      <c r="I169" s="37"/>
    </row>
    <row r="170" spans="1:9" s="36" customFormat="1" x14ac:dyDescent="0.25">
      <c r="A170" s="64" t="s">
        <v>278</v>
      </c>
      <c r="B170" s="64" t="s">
        <v>27</v>
      </c>
      <c r="C170" s="65"/>
      <c r="D170" s="66">
        <v>0</v>
      </c>
      <c r="E170" s="67"/>
      <c r="F170" s="68"/>
      <c r="G170" s="69">
        <f>SUM(G171:G177)</f>
        <v>0</v>
      </c>
      <c r="H170" s="84"/>
      <c r="I170" s="37"/>
    </row>
    <row r="171" spans="1:9" s="36" customFormat="1" ht="63.75" x14ac:dyDescent="0.25">
      <c r="A171" s="42" t="s">
        <v>279</v>
      </c>
      <c r="B171" s="58" t="s">
        <v>29</v>
      </c>
      <c r="C171" s="49" t="s">
        <v>30</v>
      </c>
      <c r="D171" s="48">
        <v>49</v>
      </c>
      <c r="E171" s="71"/>
      <c r="F171" s="60"/>
      <c r="G171" s="70">
        <f>+D171*E171</f>
        <v>0</v>
      </c>
      <c r="H171" s="84"/>
      <c r="I171" s="37"/>
    </row>
    <row r="172" spans="1:9" s="36" customFormat="1" ht="63.75" x14ac:dyDescent="0.25">
      <c r="A172" s="42" t="s">
        <v>280</v>
      </c>
      <c r="B172" s="58" t="s">
        <v>32</v>
      </c>
      <c r="C172" s="49" t="s">
        <v>30</v>
      </c>
      <c r="D172" s="48">
        <v>29</v>
      </c>
      <c r="E172" s="71"/>
      <c r="F172" s="60"/>
      <c r="G172" s="70">
        <f t="shared" ref="G172:G218" si="4">+D172*E172</f>
        <v>0</v>
      </c>
      <c r="H172" s="84"/>
      <c r="I172" s="37"/>
    </row>
    <row r="173" spans="1:9" s="36" customFormat="1" ht="89.25" x14ac:dyDescent="0.25">
      <c r="A173" s="42" t="s">
        <v>281</v>
      </c>
      <c r="B173" s="58" t="s">
        <v>36</v>
      </c>
      <c r="C173" s="49" t="s">
        <v>37</v>
      </c>
      <c r="D173" s="48">
        <v>10</v>
      </c>
      <c r="E173" s="71"/>
      <c r="F173" s="60"/>
      <c r="G173" s="70">
        <f t="shared" si="4"/>
        <v>0</v>
      </c>
      <c r="H173" s="84"/>
      <c r="I173" s="37"/>
    </row>
    <row r="174" spans="1:9" s="36" customFormat="1" ht="63.75" x14ac:dyDescent="0.25">
      <c r="A174" s="42" t="s">
        <v>282</v>
      </c>
      <c r="B174" s="58" t="s">
        <v>39</v>
      </c>
      <c r="C174" s="49" t="s">
        <v>37</v>
      </c>
      <c r="D174" s="48">
        <v>9</v>
      </c>
      <c r="E174" s="71"/>
      <c r="F174" s="60"/>
      <c r="G174" s="70">
        <f t="shared" si="4"/>
        <v>0</v>
      </c>
      <c r="H174" s="84"/>
      <c r="I174" s="37"/>
    </row>
    <row r="175" spans="1:9" s="36" customFormat="1" ht="51" x14ac:dyDescent="0.25">
      <c r="A175" s="42" t="s">
        <v>283</v>
      </c>
      <c r="B175" s="58" t="s">
        <v>41</v>
      </c>
      <c r="C175" s="49" t="s">
        <v>37</v>
      </c>
      <c r="D175" s="48">
        <v>21</v>
      </c>
      <c r="E175" s="71"/>
      <c r="F175" s="60"/>
      <c r="G175" s="70">
        <f t="shared" si="4"/>
        <v>0</v>
      </c>
      <c r="H175" s="84"/>
      <c r="I175" s="37"/>
    </row>
    <row r="176" spans="1:9" s="36" customFormat="1" ht="38.25" x14ac:dyDescent="0.25">
      <c r="A176" s="42" t="s">
        <v>284</v>
      </c>
      <c r="B176" s="58" t="s">
        <v>176</v>
      </c>
      <c r="C176" s="49" t="s">
        <v>37</v>
      </c>
      <c r="D176" s="48">
        <v>1</v>
      </c>
      <c r="E176" s="71"/>
      <c r="F176" s="60"/>
      <c r="G176" s="70">
        <f t="shared" si="4"/>
        <v>0</v>
      </c>
      <c r="H176" s="84"/>
      <c r="I176" s="37"/>
    </row>
    <row r="177" spans="1:9" s="36" customFormat="1" ht="63.75" x14ac:dyDescent="0.25">
      <c r="A177" s="42" t="s">
        <v>285</v>
      </c>
      <c r="B177" s="58" t="s">
        <v>180</v>
      </c>
      <c r="C177" s="49" t="s">
        <v>56</v>
      </c>
      <c r="D177" s="48">
        <v>6.5</v>
      </c>
      <c r="E177" s="71"/>
      <c r="F177" s="60"/>
      <c r="G177" s="70">
        <f t="shared" si="4"/>
        <v>0</v>
      </c>
      <c r="H177" s="84"/>
      <c r="I177" s="37"/>
    </row>
    <row r="178" spans="1:9" s="36" customFormat="1" x14ac:dyDescent="0.25">
      <c r="A178" s="64" t="s">
        <v>286</v>
      </c>
      <c r="B178" s="64" t="s">
        <v>58</v>
      </c>
      <c r="C178" s="65"/>
      <c r="D178" s="66">
        <v>0</v>
      </c>
      <c r="E178" s="67"/>
      <c r="F178" s="68"/>
      <c r="G178" s="69">
        <f>SUM(G179)</f>
        <v>0</v>
      </c>
      <c r="H178" s="84"/>
      <c r="I178" s="37"/>
    </row>
    <row r="179" spans="1:9" s="36" customFormat="1" ht="63.75" x14ac:dyDescent="0.25">
      <c r="A179" s="42" t="s">
        <v>287</v>
      </c>
      <c r="B179" s="58" t="s">
        <v>288</v>
      </c>
      <c r="C179" s="49" t="s">
        <v>56</v>
      </c>
      <c r="D179" s="48">
        <v>1.32</v>
      </c>
      <c r="E179" s="71"/>
      <c r="F179" s="60"/>
      <c r="G179" s="70">
        <f t="shared" si="4"/>
        <v>0</v>
      </c>
      <c r="H179" s="84"/>
      <c r="I179" s="37"/>
    </row>
    <row r="180" spans="1:9" s="36" customFormat="1" x14ac:dyDescent="0.25">
      <c r="A180" s="64" t="s">
        <v>289</v>
      </c>
      <c r="B180" s="64" t="s">
        <v>70</v>
      </c>
      <c r="C180" s="65"/>
      <c r="D180" s="66">
        <v>0</v>
      </c>
      <c r="E180" s="67"/>
      <c r="F180" s="68"/>
      <c r="G180" s="69">
        <f>SUM(G181)</f>
        <v>0</v>
      </c>
      <c r="H180" s="84"/>
      <c r="I180" s="37"/>
    </row>
    <row r="181" spans="1:9" s="36" customFormat="1" ht="63.75" x14ac:dyDescent="0.25">
      <c r="A181" s="42" t="s">
        <v>290</v>
      </c>
      <c r="B181" s="58" t="s">
        <v>72</v>
      </c>
      <c r="C181" s="49" t="s">
        <v>56</v>
      </c>
      <c r="D181" s="48">
        <v>106</v>
      </c>
      <c r="E181" s="71"/>
      <c r="F181" s="60"/>
      <c r="G181" s="70">
        <f t="shared" si="4"/>
        <v>0</v>
      </c>
      <c r="H181" s="84"/>
      <c r="I181" s="37"/>
    </row>
    <row r="182" spans="1:9" s="36" customFormat="1" x14ac:dyDescent="0.25">
      <c r="A182" s="64" t="s">
        <v>291</v>
      </c>
      <c r="B182" s="64" t="s">
        <v>78</v>
      </c>
      <c r="C182" s="65"/>
      <c r="D182" s="66">
        <v>0</v>
      </c>
      <c r="E182" s="67"/>
      <c r="F182" s="68"/>
      <c r="G182" s="69">
        <f>SUM(G183:G189)</f>
        <v>0</v>
      </c>
      <c r="H182" s="84"/>
      <c r="I182" s="37"/>
    </row>
    <row r="183" spans="1:9" s="36" customFormat="1" ht="76.5" x14ac:dyDescent="0.25">
      <c r="A183" s="42" t="s">
        <v>292</v>
      </c>
      <c r="B183" s="58" t="s">
        <v>80</v>
      </c>
      <c r="C183" s="49" t="s">
        <v>56</v>
      </c>
      <c r="D183" s="48">
        <v>938</v>
      </c>
      <c r="E183" s="71"/>
      <c r="F183" s="60"/>
      <c r="G183" s="70">
        <f t="shared" si="4"/>
        <v>0</v>
      </c>
      <c r="H183" s="84"/>
      <c r="I183" s="37"/>
    </row>
    <row r="184" spans="1:9" s="36" customFormat="1" ht="76.5" x14ac:dyDescent="0.25">
      <c r="A184" s="42" t="s">
        <v>293</v>
      </c>
      <c r="B184" s="58" t="s">
        <v>82</v>
      </c>
      <c r="C184" s="49" t="s">
        <v>56</v>
      </c>
      <c r="D184" s="48">
        <v>98</v>
      </c>
      <c r="E184" s="71"/>
      <c r="F184" s="60"/>
      <c r="G184" s="70">
        <f t="shared" si="4"/>
        <v>0</v>
      </c>
      <c r="H184" s="84"/>
      <c r="I184" s="37"/>
    </row>
    <row r="185" spans="1:9" s="36" customFormat="1" ht="63.75" x14ac:dyDescent="0.25">
      <c r="A185" s="42" t="s">
        <v>294</v>
      </c>
      <c r="B185" s="58" t="s">
        <v>214</v>
      </c>
      <c r="C185" s="49" t="s">
        <v>338</v>
      </c>
      <c r="D185" s="48">
        <v>42</v>
      </c>
      <c r="E185" s="71"/>
      <c r="F185" s="60"/>
      <c r="G185" s="70">
        <f t="shared" si="4"/>
        <v>0</v>
      </c>
      <c r="H185" s="84"/>
      <c r="I185" s="37"/>
    </row>
    <row r="186" spans="1:9" s="36" customFormat="1" ht="63.75" x14ac:dyDescent="0.25">
      <c r="A186" s="42" t="s">
        <v>295</v>
      </c>
      <c r="B186" s="58" t="s">
        <v>88</v>
      </c>
      <c r="C186" s="49" t="s">
        <v>37</v>
      </c>
      <c r="D186" s="48">
        <v>3</v>
      </c>
      <c r="E186" s="71"/>
      <c r="F186" s="60"/>
      <c r="G186" s="70">
        <f t="shared" si="4"/>
        <v>0</v>
      </c>
      <c r="H186" s="84"/>
      <c r="I186" s="37"/>
    </row>
    <row r="187" spans="1:9" s="36" customFormat="1" ht="76.5" x14ac:dyDescent="0.25">
      <c r="A187" s="42" t="s">
        <v>296</v>
      </c>
      <c r="B187" s="58" t="s">
        <v>90</v>
      </c>
      <c r="C187" s="49" t="s">
        <v>37</v>
      </c>
      <c r="D187" s="48">
        <v>1</v>
      </c>
      <c r="E187" s="71"/>
      <c r="F187" s="60"/>
      <c r="G187" s="70">
        <f t="shared" si="4"/>
        <v>0</v>
      </c>
      <c r="H187" s="84"/>
      <c r="I187" s="37"/>
    </row>
    <row r="188" spans="1:9" s="36" customFormat="1" ht="63.75" x14ac:dyDescent="0.25">
      <c r="A188" s="42" t="s">
        <v>297</v>
      </c>
      <c r="B188" s="58" t="s">
        <v>92</v>
      </c>
      <c r="C188" s="49" t="s">
        <v>37</v>
      </c>
      <c r="D188" s="48">
        <v>1</v>
      </c>
      <c r="E188" s="71"/>
      <c r="F188" s="60"/>
      <c r="G188" s="70">
        <f t="shared" si="4"/>
        <v>0</v>
      </c>
      <c r="H188" s="84"/>
      <c r="I188" s="37"/>
    </row>
    <row r="189" spans="1:9" s="36" customFormat="1" ht="63.75" x14ac:dyDescent="0.25">
      <c r="A189" s="42" t="s">
        <v>298</v>
      </c>
      <c r="B189" s="58" t="s">
        <v>299</v>
      </c>
      <c r="C189" s="49" t="s">
        <v>37</v>
      </c>
      <c r="D189" s="48">
        <v>1</v>
      </c>
      <c r="E189" s="71"/>
      <c r="F189" s="60"/>
      <c r="G189" s="70">
        <f t="shared" si="4"/>
        <v>0</v>
      </c>
      <c r="H189" s="84"/>
      <c r="I189" s="37"/>
    </row>
    <row r="190" spans="1:9" s="36" customFormat="1" x14ac:dyDescent="0.25">
      <c r="A190" s="64" t="s">
        <v>300</v>
      </c>
      <c r="B190" s="64" t="s">
        <v>96</v>
      </c>
      <c r="C190" s="65"/>
      <c r="D190" s="66">
        <v>0</v>
      </c>
      <c r="E190" s="67"/>
      <c r="F190" s="68"/>
      <c r="G190" s="69">
        <f>SUM(G191:G196)</f>
        <v>0</v>
      </c>
      <c r="H190" s="84"/>
      <c r="I190" s="37"/>
    </row>
    <row r="191" spans="1:9" s="36" customFormat="1" ht="63.75" x14ac:dyDescent="0.25">
      <c r="A191" s="42" t="s">
        <v>301</v>
      </c>
      <c r="B191" s="58" t="s">
        <v>223</v>
      </c>
      <c r="C191" s="49" t="s">
        <v>56</v>
      </c>
      <c r="D191" s="48">
        <v>6.5</v>
      </c>
      <c r="E191" s="71"/>
      <c r="F191" s="60"/>
      <c r="G191" s="70">
        <f t="shared" si="4"/>
        <v>0</v>
      </c>
      <c r="H191" s="84"/>
      <c r="I191" s="37"/>
    </row>
    <row r="192" spans="1:9" s="36" customFormat="1" ht="76.5" x14ac:dyDescent="0.25">
      <c r="A192" s="42" t="s">
        <v>302</v>
      </c>
      <c r="B192" s="58" t="s">
        <v>98</v>
      </c>
      <c r="C192" s="49" t="s">
        <v>56</v>
      </c>
      <c r="D192" s="48">
        <v>6.5</v>
      </c>
      <c r="E192" s="71"/>
      <c r="F192" s="60"/>
      <c r="G192" s="70">
        <f t="shared" si="4"/>
        <v>0</v>
      </c>
      <c r="H192" s="84"/>
      <c r="I192" s="37"/>
    </row>
    <row r="193" spans="1:9" s="36" customFormat="1" ht="63.75" x14ac:dyDescent="0.25">
      <c r="A193" s="42" t="s">
        <v>303</v>
      </c>
      <c r="B193" s="58" t="s">
        <v>304</v>
      </c>
      <c r="C193" s="49" t="s">
        <v>37</v>
      </c>
      <c r="D193" s="48">
        <v>1</v>
      </c>
      <c r="E193" s="71"/>
      <c r="F193" s="60"/>
      <c r="G193" s="70">
        <f t="shared" si="4"/>
        <v>0</v>
      </c>
      <c r="H193" s="84"/>
      <c r="I193" s="37"/>
    </row>
    <row r="194" spans="1:9" s="36" customFormat="1" ht="63.75" x14ac:dyDescent="0.25">
      <c r="A194" s="42" t="s">
        <v>305</v>
      </c>
      <c r="B194" s="58" t="s">
        <v>306</v>
      </c>
      <c r="C194" s="49" t="s">
        <v>37</v>
      </c>
      <c r="D194" s="48">
        <v>2</v>
      </c>
      <c r="E194" s="71"/>
      <c r="F194" s="60"/>
      <c r="G194" s="70">
        <f t="shared" si="4"/>
        <v>0</v>
      </c>
      <c r="H194" s="84"/>
      <c r="I194" s="37"/>
    </row>
    <row r="195" spans="1:9" s="36" customFormat="1" ht="63.75" x14ac:dyDescent="0.25">
      <c r="A195" s="42" t="s">
        <v>307</v>
      </c>
      <c r="B195" s="58" t="s">
        <v>308</v>
      </c>
      <c r="C195" s="49" t="s">
        <v>37</v>
      </c>
      <c r="D195" s="48">
        <v>1</v>
      </c>
      <c r="E195" s="71"/>
      <c r="F195" s="60"/>
      <c r="G195" s="70">
        <f t="shared" si="4"/>
        <v>0</v>
      </c>
      <c r="H195" s="84"/>
      <c r="I195" s="37"/>
    </row>
    <row r="196" spans="1:9" s="36" customFormat="1" ht="76.5" x14ac:dyDescent="0.25">
      <c r="A196" s="42" t="s">
        <v>309</v>
      </c>
      <c r="B196" s="58" t="s">
        <v>310</v>
      </c>
      <c r="C196" s="49" t="s">
        <v>37</v>
      </c>
      <c r="D196" s="48">
        <v>1</v>
      </c>
      <c r="E196" s="71"/>
      <c r="F196" s="60"/>
      <c r="G196" s="70">
        <f t="shared" si="4"/>
        <v>0</v>
      </c>
      <c r="H196" s="84"/>
      <c r="I196" s="37"/>
    </row>
    <row r="197" spans="1:9" s="36" customFormat="1" x14ac:dyDescent="0.25">
      <c r="A197" s="64" t="s">
        <v>311</v>
      </c>
      <c r="B197" s="64" t="s">
        <v>110</v>
      </c>
      <c r="C197" s="65"/>
      <c r="D197" s="66">
        <v>0</v>
      </c>
      <c r="E197" s="67"/>
      <c r="F197" s="68"/>
      <c r="G197" s="69">
        <f>SUM(G198:G200)</f>
        <v>0</v>
      </c>
      <c r="H197" s="84"/>
      <c r="I197" s="37"/>
    </row>
    <row r="198" spans="1:9" s="36" customFormat="1" ht="63.75" x14ac:dyDescent="0.25">
      <c r="A198" s="42" t="s">
        <v>312</v>
      </c>
      <c r="B198" s="58" t="s">
        <v>112</v>
      </c>
      <c r="C198" s="49" t="s">
        <v>37</v>
      </c>
      <c r="D198" s="48">
        <v>15</v>
      </c>
      <c r="E198" s="71"/>
      <c r="F198" s="60"/>
      <c r="G198" s="70">
        <f t="shared" si="4"/>
        <v>0</v>
      </c>
      <c r="H198" s="84"/>
      <c r="I198" s="37"/>
    </row>
    <row r="199" spans="1:9" s="36" customFormat="1" ht="63.75" x14ac:dyDescent="0.25">
      <c r="A199" s="42" t="s">
        <v>313</v>
      </c>
      <c r="B199" s="58" t="s">
        <v>114</v>
      </c>
      <c r="C199" s="49" t="s">
        <v>37</v>
      </c>
      <c r="D199" s="48">
        <v>33</v>
      </c>
      <c r="E199" s="71"/>
      <c r="F199" s="60"/>
      <c r="G199" s="70">
        <f t="shared" si="4"/>
        <v>0</v>
      </c>
      <c r="H199" s="84"/>
      <c r="I199" s="37"/>
    </row>
    <row r="200" spans="1:9" s="36" customFormat="1" ht="76.5" x14ac:dyDescent="0.25">
      <c r="A200" s="42" t="s">
        <v>314</v>
      </c>
      <c r="B200" s="58" t="s">
        <v>120</v>
      </c>
      <c r="C200" s="49" t="s">
        <v>37</v>
      </c>
      <c r="D200" s="48">
        <v>29</v>
      </c>
      <c r="E200" s="71"/>
      <c r="F200" s="60"/>
      <c r="G200" s="70">
        <f t="shared" si="4"/>
        <v>0</v>
      </c>
      <c r="H200" s="84"/>
      <c r="I200" s="37"/>
    </row>
    <row r="201" spans="1:9" s="36" customFormat="1" x14ac:dyDescent="0.25">
      <c r="A201" s="64" t="s">
        <v>315</v>
      </c>
      <c r="B201" s="64" t="s">
        <v>122</v>
      </c>
      <c r="C201" s="65"/>
      <c r="D201" s="66">
        <v>0</v>
      </c>
      <c r="E201" s="67"/>
      <c r="F201" s="68"/>
      <c r="G201" s="69">
        <f>SUM(G202:G211)</f>
        <v>0</v>
      </c>
      <c r="H201" s="84"/>
      <c r="I201" s="37"/>
    </row>
    <row r="202" spans="1:9" s="36" customFormat="1" ht="76.5" x14ac:dyDescent="0.25">
      <c r="A202" s="42" t="s">
        <v>316</v>
      </c>
      <c r="B202" s="58" t="s">
        <v>124</v>
      </c>
      <c r="C202" s="49" t="s">
        <v>37</v>
      </c>
      <c r="D202" s="48">
        <v>3</v>
      </c>
      <c r="E202" s="71"/>
      <c r="F202" s="60"/>
      <c r="G202" s="70">
        <f t="shared" si="4"/>
        <v>0</v>
      </c>
      <c r="H202" s="84"/>
      <c r="I202" s="37"/>
    </row>
    <row r="203" spans="1:9" s="36" customFormat="1" ht="63.75" x14ac:dyDescent="0.25">
      <c r="A203" s="42" t="s">
        <v>317</v>
      </c>
      <c r="B203" s="58" t="s">
        <v>126</v>
      </c>
      <c r="C203" s="49" t="s">
        <v>37</v>
      </c>
      <c r="D203" s="48">
        <v>3</v>
      </c>
      <c r="E203" s="71"/>
      <c r="F203" s="60"/>
      <c r="G203" s="70">
        <f t="shared" si="4"/>
        <v>0</v>
      </c>
      <c r="H203" s="84"/>
      <c r="I203" s="37"/>
    </row>
    <row r="204" spans="1:9" s="36" customFormat="1" ht="63.75" x14ac:dyDescent="0.25">
      <c r="A204" s="42" t="s">
        <v>318</v>
      </c>
      <c r="B204" s="58" t="s">
        <v>128</v>
      </c>
      <c r="C204" s="49" t="s">
        <v>37</v>
      </c>
      <c r="D204" s="48">
        <v>7</v>
      </c>
      <c r="E204" s="71"/>
      <c r="F204" s="60"/>
      <c r="G204" s="70">
        <f t="shared" si="4"/>
        <v>0</v>
      </c>
      <c r="H204" s="84"/>
      <c r="I204" s="37"/>
    </row>
    <row r="205" spans="1:9" s="36" customFormat="1" ht="63.75" x14ac:dyDescent="0.25">
      <c r="A205" s="42" t="s">
        <v>319</v>
      </c>
      <c r="B205" s="58" t="s">
        <v>130</v>
      </c>
      <c r="C205" s="49" t="s">
        <v>37</v>
      </c>
      <c r="D205" s="48">
        <v>7</v>
      </c>
      <c r="E205" s="71"/>
      <c r="F205" s="60"/>
      <c r="G205" s="70">
        <f t="shared" si="4"/>
        <v>0</v>
      </c>
      <c r="H205" s="84"/>
      <c r="I205" s="37"/>
    </row>
    <row r="206" spans="1:9" s="36" customFormat="1" ht="63.75" x14ac:dyDescent="0.25">
      <c r="A206" s="42" t="s">
        <v>320</v>
      </c>
      <c r="B206" s="58" t="s">
        <v>132</v>
      </c>
      <c r="C206" s="49" t="s">
        <v>37</v>
      </c>
      <c r="D206" s="48">
        <v>2</v>
      </c>
      <c r="E206" s="71"/>
      <c r="F206" s="60"/>
      <c r="G206" s="70">
        <f t="shared" si="4"/>
        <v>0</v>
      </c>
      <c r="H206" s="84"/>
      <c r="I206" s="37"/>
    </row>
    <row r="207" spans="1:9" s="36" customFormat="1" ht="51" x14ac:dyDescent="0.25">
      <c r="A207" s="42" t="s">
        <v>321</v>
      </c>
      <c r="B207" s="58" t="s">
        <v>134</v>
      </c>
      <c r="C207" s="49" t="s">
        <v>37</v>
      </c>
      <c r="D207" s="48">
        <v>2</v>
      </c>
      <c r="E207" s="71"/>
      <c r="F207" s="60"/>
      <c r="G207" s="70">
        <f t="shared" si="4"/>
        <v>0</v>
      </c>
      <c r="H207" s="84"/>
      <c r="I207" s="37"/>
    </row>
    <row r="208" spans="1:9" s="36" customFormat="1" ht="63.75" x14ac:dyDescent="0.25">
      <c r="A208" s="42" t="s">
        <v>322</v>
      </c>
      <c r="B208" s="58" t="s">
        <v>136</v>
      </c>
      <c r="C208" s="49" t="s">
        <v>37</v>
      </c>
      <c r="D208" s="48">
        <v>4</v>
      </c>
      <c r="E208" s="71"/>
      <c r="F208" s="60"/>
      <c r="G208" s="70">
        <f t="shared" si="4"/>
        <v>0</v>
      </c>
      <c r="H208" s="84"/>
      <c r="I208" s="37"/>
    </row>
    <row r="209" spans="1:9" s="36" customFormat="1" ht="63.75" x14ac:dyDescent="0.25">
      <c r="A209" s="42" t="s">
        <v>323</v>
      </c>
      <c r="B209" s="58" t="s">
        <v>138</v>
      </c>
      <c r="C209" s="49" t="s">
        <v>37</v>
      </c>
      <c r="D209" s="48">
        <v>4</v>
      </c>
      <c r="E209" s="71"/>
      <c r="F209" s="60"/>
      <c r="G209" s="70">
        <f t="shared" si="4"/>
        <v>0</v>
      </c>
      <c r="H209" s="84"/>
      <c r="I209" s="37"/>
    </row>
    <row r="210" spans="1:9" s="36" customFormat="1" ht="51" x14ac:dyDescent="0.25">
      <c r="A210" s="42" t="s">
        <v>324</v>
      </c>
      <c r="B210" s="58" t="s">
        <v>140</v>
      </c>
      <c r="C210" s="49" t="s">
        <v>37</v>
      </c>
      <c r="D210" s="48">
        <v>4</v>
      </c>
      <c r="E210" s="71"/>
      <c r="F210" s="60"/>
      <c r="G210" s="70">
        <f t="shared" si="4"/>
        <v>0</v>
      </c>
      <c r="H210" s="84"/>
      <c r="I210" s="37"/>
    </row>
    <row r="211" spans="1:9" s="36" customFormat="1" ht="51" x14ac:dyDescent="0.25">
      <c r="A211" s="42" t="s">
        <v>325</v>
      </c>
      <c r="B211" s="58" t="s">
        <v>142</v>
      </c>
      <c r="C211" s="49" t="s">
        <v>37</v>
      </c>
      <c r="D211" s="48">
        <v>2</v>
      </c>
      <c r="E211" s="71"/>
      <c r="F211" s="60"/>
      <c r="G211" s="70">
        <f t="shared" si="4"/>
        <v>0</v>
      </c>
      <c r="H211" s="84"/>
      <c r="I211" s="37"/>
    </row>
    <row r="212" spans="1:9" s="36" customFormat="1" x14ac:dyDescent="0.25">
      <c r="A212" s="64" t="s">
        <v>326</v>
      </c>
      <c r="B212" s="64" t="s">
        <v>144</v>
      </c>
      <c r="C212" s="65"/>
      <c r="D212" s="66">
        <v>0</v>
      </c>
      <c r="E212" s="67"/>
      <c r="F212" s="68"/>
      <c r="G212" s="69">
        <f>SUM(G213:G216)</f>
        <v>0</v>
      </c>
      <c r="H212" s="84"/>
      <c r="I212" s="37"/>
    </row>
    <row r="213" spans="1:9" s="36" customFormat="1" ht="89.25" x14ac:dyDescent="0.25">
      <c r="A213" s="42" t="s">
        <v>327</v>
      </c>
      <c r="B213" s="58" t="s">
        <v>146</v>
      </c>
      <c r="C213" s="49" t="s">
        <v>37</v>
      </c>
      <c r="D213" s="48">
        <v>10</v>
      </c>
      <c r="E213" s="71"/>
      <c r="F213" s="60"/>
      <c r="G213" s="70">
        <f t="shared" si="4"/>
        <v>0</v>
      </c>
      <c r="H213" s="84"/>
      <c r="I213" s="37"/>
    </row>
    <row r="214" spans="1:9" s="36" customFormat="1" ht="63.75" x14ac:dyDescent="0.25">
      <c r="A214" s="42" t="s">
        <v>328</v>
      </c>
      <c r="B214" s="58" t="s">
        <v>148</v>
      </c>
      <c r="C214" s="49" t="s">
        <v>37</v>
      </c>
      <c r="D214" s="48">
        <v>10</v>
      </c>
      <c r="E214" s="71"/>
      <c r="F214" s="60"/>
      <c r="G214" s="70">
        <f t="shared" si="4"/>
        <v>0</v>
      </c>
      <c r="H214" s="84"/>
      <c r="I214" s="37"/>
    </row>
    <row r="215" spans="1:9" s="36" customFormat="1" ht="63.75" x14ac:dyDescent="0.25">
      <c r="A215" s="42" t="s">
        <v>329</v>
      </c>
      <c r="B215" s="58" t="s">
        <v>330</v>
      </c>
      <c r="C215" s="49" t="s">
        <v>37</v>
      </c>
      <c r="D215" s="48">
        <v>2</v>
      </c>
      <c r="E215" s="71"/>
      <c r="F215" s="60"/>
      <c r="G215" s="70">
        <f t="shared" si="4"/>
        <v>0</v>
      </c>
      <c r="H215" s="84"/>
      <c r="I215" s="37"/>
    </row>
    <row r="216" spans="1:9" s="36" customFormat="1" ht="63.75" x14ac:dyDescent="0.25">
      <c r="A216" s="42" t="s">
        <v>331</v>
      </c>
      <c r="B216" s="58" t="s">
        <v>150</v>
      </c>
      <c r="C216" s="49" t="s">
        <v>37</v>
      </c>
      <c r="D216" s="48">
        <v>1</v>
      </c>
      <c r="E216" s="71"/>
      <c r="F216" s="60"/>
      <c r="G216" s="70">
        <f t="shared" si="4"/>
        <v>0</v>
      </c>
      <c r="H216" s="84"/>
      <c r="I216" s="37"/>
    </row>
    <row r="217" spans="1:9" s="36" customFormat="1" x14ac:dyDescent="0.25">
      <c r="A217" s="64" t="s">
        <v>332</v>
      </c>
      <c r="B217" s="64" t="s">
        <v>161</v>
      </c>
      <c r="C217" s="65"/>
      <c r="D217" s="66">
        <v>0</v>
      </c>
      <c r="E217" s="67"/>
      <c r="F217" s="68"/>
      <c r="G217" s="69">
        <f>SUM(G218)</f>
        <v>0</v>
      </c>
      <c r="H217" s="84"/>
      <c r="I217" s="37"/>
    </row>
    <row r="218" spans="1:9" s="36" customFormat="1" ht="38.25" x14ac:dyDescent="0.25">
      <c r="A218" s="42" t="s">
        <v>333</v>
      </c>
      <c r="B218" s="58" t="s">
        <v>163</v>
      </c>
      <c r="C218" s="49" t="s">
        <v>56</v>
      </c>
      <c r="D218" s="48">
        <v>807</v>
      </c>
      <c r="E218" s="71"/>
      <c r="F218" s="60"/>
      <c r="G218" s="70">
        <f t="shared" si="4"/>
        <v>0</v>
      </c>
      <c r="H218" s="84"/>
      <c r="I218" s="37"/>
    </row>
    <row r="219" spans="1:9" s="36" customFormat="1" ht="15.75" x14ac:dyDescent="0.25">
      <c r="A219" s="52"/>
      <c r="B219" s="53" t="s">
        <v>23</v>
      </c>
      <c r="C219" s="54"/>
      <c r="D219" s="85"/>
      <c r="E219" s="52"/>
      <c r="F219" s="52"/>
      <c r="G219" s="52">
        <f>D219*E219</f>
        <v>0</v>
      </c>
      <c r="I219" s="37"/>
    </row>
    <row r="220" spans="1:9" s="36" customFormat="1" x14ac:dyDescent="0.25">
      <c r="A220" s="34"/>
      <c r="B220" s="34" t="str">
        <f>+B17</f>
        <v>Rehabilitación del Centro de Salud Polanquito, CLUES JCSSA002352, en el municipio de Guadalajara, Jalisco; rehabilitación del Centro de Salud N°1, CLUES JCSSA002410, en el municipio de Guadalajara, Jalisco y rehabilitación del Centro de Salud Lomas del Paraíso, CLUES JCSSA002335, en el municipio de Guadalajara, Jalisco.</v>
      </c>
      <c r="C220" s="34"/>
      <c r="D220" s="35"/>
      <c r="E220" s="34"/>
      <c r="F220" s="34"/>
      <c r="G220" s="34">
        <f>+G17</f>
        <v>0</v>
      </c>
      <c r="I220" s="37"/>
    </row>
    <row r="221" spans="1:9" s="36" customFormat="1" ht="25.5" x14ac:dyDescent="0.25">
      <c r="A221" s="55" t="s">
        <v>14</v>
      </c>
      <c r="B221" s="56" t="str">
        <f t="shared" ref="B221:B256" si="5">+VLOOKUP($A221,$A$18:$G$218,2,0)</f>
        <v>Rehabilitación del Centro de Salud Polanquito, CLUES JCSSA002352, en el municipio de Guadalajara, Jalisco</v>
      </c>
      <c r="C221" s="34"/>
      <c r="D221" s="35"/>
      <c r="E221" s="34"/>
      <c r="F221" s="34"/>
      <c r="G221" s="57">
        <f>G222+G223+G224+G225+G226+G227+G228+G229+G230+G231+G232+G233</f>
        <v>0</v>
      </c>
      <c r="I221" s="37"/>
    </row>
    <row r="222" spans="1:9" s="36" customFormat="1" x14ac:dyDescent="0.25">
      <c r="A222" s="64" t="s">
        <v>15</v>
      </c>
      <c r="B222" s="64" t="str">
        <f t="shared" si="5"/>
        <v>DESMONTAJES Y DESINSTALACIONES</v>
      </c>
      <c r="C222" s="65"/>
      <c r="D222" s="66"/>
      <c r="E222" s="67"/>
      <c r="F222" s="68"/>
      <c r="G222" s="69">
        <f t="shared" ref="G222:G233" si="6">+VLOOKUP($A222,$A$18:$G$218,7,0)</f>
        <v>0</v>
      </c>
      <c r="I222" s="37"/>
    </row>
    <row r="223" spans="1:9" s="36" customFormat="1" x14ac:dyDescent="0.25">
      <c r="A223" s="64" t="s">
        <v>52</v>
      </c>
      <c r="B223" s="64" t="str">
        <f t="shared" si="5"/>
        <v>DEMOLICIONES</v>
      </c>
      <c r="C223" s="65"/>
      <c r="D223" s="66"/>
      <c r="E223" s="67"/>
      <c r="F223" s="68"/>
      <c r="G223" s="69">
        <f t="shared" si="6"/>
        <v>0</v>
      </c>
      <c r="I223" s="37"/>
    </row>
    <row r="224" spans="1:9" s="36" customFormat="1" x14ac:dyDescent="0.25">
      <c r="A224" s="64" t="s">
        <v>57</v>
      </c>
      <c r="B224" s="64" t="str">
        <f t="shared" si="5"/>
        <v>ALBAÑILERIA</v>
      </c>
      <c r="C224" s="65"/>
      <c r="D224" s="66"/>
      <c r="E224" s="67"/>
      <c r="F224" s="68"/>
      <c r="G224" s="69">
        <f t="shared" si="6"/>
        <v>0</v>
      </c>
      <c r="I224" s="37"/>
    </row>
    <row r="225" spans="1:9" s="36" customFormat="1" x14ac:dyDescent="0.25">
      <c r="A225" s="64" t="s">
        <v>69</v>
      </c>
      <c r="B225" s="64" t="str">
        <f t="shared" si="5"/>
        <v>ACABADOS</v>
      </c>
      <c r="C225" s="65"/>
      <c r="D225" s="66"/>
      <c r="E225" s="67"/>
      <c r="F225" s="68"/>
      <c r="G225" s="69">
        <f t="shared" si="6"/>
        <v>0</v>
      </c>
      <c r="I225" s="37"/>
    </row>
    <row r="226" spans="1:9" s="36" customFormat="1" x14ac:dyDescent="0.25">
      <c r="A226" s="64" t="s">
        <v>73</v>
      </c>
      <c r="B226" s="64" t="str">
        <f t="shared" si="5"/>
        <v>PISOS Y RECUBRIMIENTOS</v>
      </c>
      <c r="C226" s="65"/>
      <c r="D226" s="66"/>
      <c r="E226" s="67"/>
      <c r="F226" s="68"/>
      <c r="G226" s="69">
        <f t="shared" si="6"/>
        <v>0</v>
      </c>
      <c r="I226" s="37"/>
    </row>
    <row r="227" spans="1:9" s="36" customFormat="1" x14ac:dyDescent="0.25">
      <c r="A227" s="64" t="s">
        <v>77</v>
      </c>
      <c r="B227" s="64" t="str">
        <f t="shared" si="5"/>
        <v xml:space="preserve">PINTURA </v>
      </c>
      <c r="C227" s="65"/>
      <c r="D227" s="66"/>
      <c r="E227" s="67"/>
      <c r="F227" s="68"/>
      <c r="G227" s="69">
        <f t="shared" si="6"/>
        <v>0</v>
      </c>
      <c r="I227" s="37"/>
    </row>
    <row r="228" spans="1:9" s="36" customFormat="1" x14ac:dyDescent="0.25">
      <c r="A228" s="64" t="s">
        <v>95</v>
      </c>
      <c r="B228" s="64" t="str">
        <f t="shared" si="5"/>
        <v>HERRERIA, ALUMINIO Y VIDRIOS</v>
      </c>
      <c r="C228" s="65"/>
      <c r="D228" s="66"/>
      <c r="E228" s="67"/>
      <c r="F228" s="68"/>
      <c r="G228" s="69">
        <f t="shared" si="6"/>
        <v>0</v>
      </c>
      <c r="I228" s="37"/>
    </row>
    <row r="229" spans="1:9" s="36" customFormat="1" x14ac:dyDescent="0.25">
      <c r="A229" s="64" t="s">
        <v>109</v>
      </c>
      <c r="B229" s="64" t="str">
        <f t="shared" si="5"/>
        <v>INSTALACION ELECTRICA</v>
      </c>
      <c r="C229" s="65"/>
      <c r="D229" s="66"/>
      <c r="E229" s="67"/>
      <c r="F229" s="68"/>
      <c r="G229" s="69">
        <f t="shared" si="6"/>
        <v>0</v>
      </c>
      <c r="I229" s="37"/>
    </row>
    <row r="230" spans="1:9" s="36" customFormat="1" x14ac:dyDescent="0.25">
      <c r="A230" s="64" t="s">
        <v>121</v>
      </c>
      <c r="B230" s="64" t="str">
        <f t="shared" si="5"/>
        <v>INSTALACION SANITARIA</v>
      </c>
      <c r="C230" s="65"/>
      <c r="D230" s="66"/>
      <c r="E230" s="67"/>
      <c r="F230" s="68"/>
      <c r="G230" s="69">
        <f t="shared" si="6"/>
        <v>0</v>
      </c>
      <c r="I230" s="37"/>
    </row>
    <row r="231" spans="1:9" s="36" customFormat="1" x14ac:dyDescent="0.25">
      <c r="A231" s="64" t="s">
        <v>143</v>
      </c>
      <c r="B231" s="64" t="str">
        <f t="shared" si="5"/>
        <v>CARPINTERIA</v>
      </c>
      <c r="C231" s="65"/>
      <c r="D231" s="66"/>
      <c r="E231" s="67"/>
      <c r="F231" s="68"/>
      <c r="G231" s="69">
        <f t="shared" si="6"/>
        <v>0</v>
      </c>
      <c r="I231" s="37"/>
    </row>
    <row r="232" spans="1:9" s="36" customFormat="1" x14ac:dyDescent="0.25">
      <c r="A232" s="64" t="s">
        <v>153</v>
      </c>
      <c r="B232" s="64" t="str">
        <f t="shared" si="5"/>
        <v>ACARREOS</v>
      </c>
      <c r="C232" s="65"/>
      <c r="D232" s="66"/>
      <c r="E232" s="67"/>
      <c r="F232" s="68"/>
      <c r="G232" s="69">
        <f t="shared" si="6"/>
        <v>0</v>
      </c>
      <c r="I232" s="37"/>
    </row>
    <row r="233" spans="1:9" s="36" customFormat="1" x14ac:dyDescent="0.25">
      <c r="A233" s="64" t="s">
        <v>160</v>
      </c>
      <c r="B233" s="64" t="str">
        <f t="shared" si="5"/>
        <v>LIMPIEZA</v>
      </c>
      <c r="C233" s="65"/>
      <c r="D233" s="66"/>
      <c r="E233" s="67"/>
      <c r="F233" s="68"/>
      <c r="G233" s="69">
        <f t="shared" si="6"/>
        <v>0</v>
      </c>
      <c r="I233" s="37"/>
    </row>
    <row r="234" spans="1:9" s="36" customFormat="1" ht="25.5" x14ac:dyDescent="0.25">
      <c r="A234" s="79" t="s">
        <v>164</v>
      </c>
      <c r="B234" s="80" t="str">
        <f t="shared" si="5"/>
        <v>Rehabilitación del Centro de Salud N°1, CLUES JCSSA002410, en el municipio de Guadalajara, Jalisco</v>
      </c>
      <c r="C234" s="81"/>
      <c r="D234" s="82"/>
      <c r="E234" s="81"/>
      <c r="F234" s="81"/>
      <c r="G234" s="83">
        <f>G235+G236+G237+G238+G239+G240+G241+G242+G243+G244+G245+G246</f>
        <v>0</v>
      </c>
      <c r="I234" s="37"/>
    </row>
    <row r="235" spans="1:9" s="36" customFormat="1" x14ac:dyDescent="0.25">
      <c r="A235" s="64" t="s">
        <v>166</v>
      </c>
      <c r="B235" s="64" t="str">
        <f t="shared" si="5"/>
        <v>DESMONTAJES Y DESINSTALACIONES</v>
      </c>
      <c r="C235" s="65"/>
      <c r="D235" s="66"/>
      <c r="E235" s="67"/>
      <c r="F235" s="68"/>
      <c r="G235" s="69">
        <f t="shared" ref="G235:G246" si="7">+VLOOKUP($A235,$A$18:$G$218,7,0)</f>
        <v>0</v>
      </c>
      <c r="I235" s="37"/>
    </row>
    <row r="236" spans="1:9" s="36" customFormat="1" x14ac:dyDescent="0.25">
      <c r="A236" s="64" t="s">
        <v>189</v>
      </c>
      <c r="B236" s="64" t="str">
        <f t="shared" si="5"/>
        <v>DEMOLICIONES</v>
      </c>
      <c r="C236" s="65"/>
      <c r="D236" s="66"/>
      <c r="E236" s="67"/>
      <c r="F236" s="68"/>
      <c r="G236" s="69">
        <f t="shared" si="7"/>
        <v>0</v>
      </c>
      <c r="I236" s="37"/>
    </row>
    <row r="237" spans="1:9" s="36" customFormat="1" x14ac:dyDescent="0.25">
      <c r="A237" s="64" t="s">
        <v>195</v>
      </c>
      <c r="B237" s="64" t="str">
        <f t="shared" si="5"/>
        <v>ALBAÑILERIA</v>
      </c>
      <c r="C237" s="65"/>
      <c r="D237" s="66"/>
      <c r="E237" s="67"/>
      <c r="F237" s="68"/>
      <c r="G237" s="69">
        <f t="shared" si="7"/>
        <v>0</v>
      </c>
      <c r="I237" s="37"/>
    </row>
    <row r="238" spans="1:9" s="36" customFormat="1" x14ac:dyDescent="0.25">
      <c r="A238" s="64" t="s">
        <v>202</v>
      </c>
      <c r="B238" s="64" t="str">
        <f t="shared" si="5"/>
        <v>ACABADOS</v>
      </c>
      <c r="C238" s="65"/>
      <c r="D238" s="66"/>
      <c r="E238" s="67"/>
      <c r="F238" s="68"/>
      <c r="G238" s="69">
        <f t="shared" si="7"/>
        <v>0</v>
      </c>
      <c r="I238" s="37"/>
    </row>
    <row r="239" spans="1:9" s="36" customFormat="1" x14ac:dyDescent="0.25">
      <c r="A239" s="64" t="s">
        <v>205</v>
      </c>
      <c r="B239" s="64" t="str">
        <f t="shared" si="5"/>
        <v>PISOS Y RECUBRIMIENTOS</v>
      </c>
      <c r="C239" s="65"/>
      <c r="D239" s="66"/>
      <c r="E239" s="67"/>
      <c r="F239" s="68"/>
      <c r="G239" s="69">
        <f t="shared" si="7"/>
        <v>0</v>
      </c>
      <c r="I239" s="37"/>
    </row>
    <row r="240" spans="1:9" s="36" customFormat="1" x14ac:dyDescent="0.25">
      <c r="A240" s="64" t="s">
        <v>210</v>
      </c>
      <c r="B240" s="64" t="str">
        <f t="shared" si="5"/>
        <v xml:space="preserve">PINTURA </v>
      </c>
      <c r="C240" s="65"/>
      <c r="D240" s="66"/>
      <c r="E240" s="67"/>
      <c r="F240" s="68"/>
      <c r="G240" s="69">
        <f t="shared" si="7"/>
        <v>0</v>
      </c>
      <c r="I240" s="37"/>
    </row>
    <row r="241" spans="1:9" s="36" customFormat="1" x14ac:dyDescent="0.25">
      <c r="A241" s="64" t="s">
        <v>221</v>
      </c>
      <c r="B241" s="64" t="str">
        <f t="shared" si="5"/>
        <v>HERRERIA, ALUMINIO Y VIDRIOS</v>
      </c>
      <c r="C241" s="65"/>
      <c r="D241" s="66"/>
      <c r="E241" s="67"/>
      <c r="F241" s="68"/>
      <c r="G241" s="69">
        <f t="shared" si="7"/>
        <v>0</v>
      </c>
      <c r="I241" s="37"/>
    </row>
    <row r="242" spans="1:9" s="36" customFormat="1" x14ac:dyDescent="0.25">
      <c r="A242" s="64" t="s">
        <v>235</v>
      </c>
      <c r="B242" s="64" t="str">
        <f t="shared" si="5"/>
        <v>INSTALACION ELECTRICA</v>
      </c>
      <c r="C242" s="65"/>
      <c r="D242" s="66"/>
      <c r="E242" s="67"/>
      <c r="F242" s="68"/>
      <c r="G242" s="69">
        <f t="shared" si="7"/>
        <v>0</v>
      </c>
      <c r="I242" s="37"/>
    </row>
    <row r="243" spans="1:9" s="36" customFormat="1" x14ac:dyDescent="0.25">
      <c r="A243" s="64" t="s">
        <v>249</v>
      </c>
      <c r="B243" s="64" t="str">
        <f t="shared" si="5"/>
        <v>INSTALACION SANITARIA</v>
      </c>
      <c r="C243" s="65"/>
      <c r="D243" s="66"/>
      <c r="E243" s="67"/>
      <c r="F243" s="68"/>
      <c r="G243" s="69">
        <f t="shared" si="7"/>
        <v>0</v>
      </c>
      <c r="I243" s="37"/>
    </row>
    <row r="244" spans="1:9" s="36" customFormat="1" x14ac:dyDescent="0.25">
      <c r="A244" s="64" t="s">
        <v>264</v>
      </c>
      <c r="B244" s="64" t="str">
        <f t="shared" si="5"/>
        <v>CARPINTERIA</v>
      </c>
      <c r="C244" s="65"/>
      <c r="D244" s="66"/>
      <c r="E244" s="67"/>
      <c r="F244" s="68"/>
      <c r="G244" s="69">
        <f t="shared" si="7"/>
        <v>0</v>
      </c>
      <c r="I244" s="37"/>
    </row>
    <row r="245" spans="1:9" s="36" customFormat="1" x14ac:dyDescent="0.25">
      <c r="A245" s="64" t="s">
        <v>270</v>
      </c>
      <c r="B245" s="64" t="str">
        <f t="shared" si="5"/>
        <v>ACARREOS</v>
      </c>
      <c r="C245" s="65"/>
      <c r="D245" s="66"/>
      <c r="E245" s="67"/>
      <c r="F245" s="68"/>
      <c r="G245" s="69">
        <f t="shared" si="7"/>
        <v>0</v>
      </c>
      <c r="I245" s="37"/>
    </row>
    <row r="246" spans="1:9" s="36" customFormat="1" x14ac:dyDescent="0.25">
      <c r="A246" s="64" t="s">
        <v>273</v>
      </c>
      <c r="B246" s="64" t="str">
        <f t="shared" si="5"/>
        <v>LIMPIEZA</v>
      </c>
      <c r="C246" s="65"/>
      <c r="D246" s="66"/>
      <c r="E246" s="67"/>
      <c r="F246" s="68"/>
      <c r="G246" s="69">
        <f t="shared" si="7"/>
        <v>0</v>
      </c>
      <c r="I246" s="37"/>
    </row>
    <row r="247" spans="1:9" s="36" customFormat="1" ht="25.5" x14ac:dyDescent="0.25">
      <c r="A247" s="79" t="s">
        <v>277</v>
      </c>
      <c r="B247" s="56" t="str">
        <f t="shared" si="5"/>
        <v>Rehabilitación del Centro de Salud Lomas del Paraíso, CLUES JCSSA002335, en el municipio de Guadalajara, Jalisco</v>
      </c>
      <c r="C247" s="34"/>
      <c r="D247" s="35"/>
      <c r="E247" s="34"/>
      <c r="F247" s="34"/>
      <c r="G247" s="57">
        <f>G248+G249+G250+G251+G252+G253+G254+G255+G256</f>
        <v>0</v>
      </c>
      <c r="I247" s="37"/>
    </row>
    <row r="248" spans="1:9" s="36" customFormat="1" x14ac:dyDescent="0.25">
      <c r="A248" s="64" t="s">
        <v>278</v>
      </c>
      <c r="B248" s="64" t="str">
        <f t="shared" si="5"/>
        <v>DESMONTAJES Y DESINSTALACIONES</v>
      </c>
      <c r="C248" s="65"/>
      <c r="D248" s="66"/>
      <c r="E248" s="67"/>
      <c r="F248" s="68"/>
      <c r="G248" s="69">
        <f t="shared" ref="G248:G256" si="8">+VLOOKUP($A248,$A$18:$G$218,7,0)</f>
        <v>0</v>
      </c>
      <c r="I248" s="37"/>
    </row>
    <row r="249" spans="1:9" s="36" customFormat="1" x14ac:dyDescent="0.25">
      <c r="A249" s="64" t="s">
        <v>286</v>
      </c>
      <c r="B249" s="64" t="str">
        <f t="shared" si="5"/>
        <v>ALBAÑILERIA</v>
      </c>
      <c r="C249" s="65"/>
      <c r="D249" s="66"/>
      <c r="E249" s="67"/>
      <c r="F249" s="68"/>
      <c r="G249" s="69">
        <f t="shared" si="8"/>
        <v>0</v>
      </c>
      <c r="I249" s="37"/>
    </row>
    <row r="250" spans="1:9" s="36" customFormat="1" x14ac:dyDescent="0.25">
      <c r="A250" s="64" t="s">
        <v>289</v>
      </c>
      <c r="B250" s="64" t="str">
        <f t="shared" si="5"/>
        <v>ACABADOS</v>
      </c>
      <c r="C250" s="65"/>
      <c r="D250" s="66"/>
      <c r="E250" s="67"/>
      <c r="F250" s="68"/>
      <c r="G250" s="69">
        <f t="shared" si="8"/>
        <v>0</v>
      </c>
      <c r="I250" s="37"/>
    </row>
    <row r="251" spans="1:9" s="36" customFormat="1" x14ac:dyDescent="0.25">
      <c r="A251" s="64" t="s">
        <v>291</v>
      </c>
      <c r="B251" s="64" t="str">
        <f t="shared" si="5"/>
        <v xml:space="preserve">PINTURA </v>
      </c>
      <c r="C251" s="65"/>
      <c r="D251" s="66"/>
      <c r="E251" s="67"/>
      <c r="F251" s="68"/>
      <c r="G251" s="69">
        <f t="shared" si="8"/>
        <v>0</v>
      </c>
      <c r="I251" s="37"/>
    </row>
    <row r="252" spans="1:9" s="36" customFormat="1" x14ac:dyDescent="0.25">
      <c r="A252" s="64" t="s">
        <v>300</v>
      </c>
      <c r="B252" s="64" t="str">
        <f t="shared" si="5"/>
        <v>HERRERIA, ALUMINIO Y VIDRIOS</v>
      </c>
      <c r="C252" s="65"/>
      <c r="D252" s="66"/>
      <c r="E252" s="67"/>
      <c r="F252" s="68"/>
      <c r="G252" s="69">
        <f t="shared" si="8"/>
        <v>0</v>
      </c>
      <c r="I252" s="37"/>
    </row>
    <row r="253" spans="1:9" s="36" customFormat="1" x14ac:dyDescent="0.25">
      <c r="A253" s="64" t="s">
        <v>311</v>
      </c>
      <c r="B253" s="64" t="str">
        <f t="shared" si="5"/>
        <v>INSTALACION ELECTRICA</v>
      </c>
      <c r="C253" s="65"/>
      <c r="D253" s="66"/>
      <c r="E253" s="67"/>
      <c r="F253" s="68"/>
      <c r="G253" s="69">
        <f t="shared" si="8"/>
        <v>0</v>
      </c>
      <c r="I253" s="37"/>
    </row>
    <row r="254" spans="1:9" s="36" customFormat="1" x14ac:dyDescent="0.25">
      <c r="A254" s="64" t="s">
        <v>315</v>
      </c>
      <c r="B254" s="64" t="str">
        <f t="shared" si="5"/>
        <v>INSTALACION SANITARIA</v>
      </c>
      <c r="C254" s="65"/>
      <c r="D254" s="66"/>
      <c r="E254" s="67"/>
      <c r="F254" s="68"/>
      <c r="G254" s="69">
        <f t="shared" si="8"/>
        <v>0</v>
      </c>
      <c r="I254" s="37"/>
    </row>
    <row r="255" spans="1:9" s="36" customFormat="1" x14ac:dyDescent="0.25">
      <c r="A255" s="64" t="s">
        <v>326</v>
      </c>
      <c r="B255" s="64" t="str">
        <f t="shared" si="5"/>
        <v>CARPINTERIA</v>
      </c>
      <c r="C255" s="65"/>
      <c r="D255" s="66"/>
      <c r="E255" s="67"/>
      <c r="F255" s="68"/>
      <c r="G255" s="69">
        <f t="shared" si="8"/>
        <v>0</v>
      </c>
      <c r="I255" s="37"/>
    </row>
    <row r="256" spans="1:9" s="36" customFormat="1" x14ac:dyDescent="0.25">
      <c r="A256" s="64" t="s">
        <v>332</v>
      </c>
      <c r="B256" s="64" t="str">
        <f t="shared" si="5"/>
        <v>LIMPIEZA</v>
      </c>
      <c r="C256" s="65"/>
      <c r="D256" s="66"/>
      <c r="E256" s="67"/>
      <c r="F256" s="68"/>
      <c r="G256" s="69">
        <f t="shared" si="8"/>
        <v>0</v>
      </c>
      <c r="I256" s="37"/>
    </row>
    <row r="257" spans="1:9" s="36" customFormat="1" ht="14.25" customHeight="1" x14ac:dyDescent="0.25">
      <c r="A257" s="101" t="s">
        <v>7</v>
      </c>
      <c r="B257" s="101"/>
      <c r="C257" s="101"/>
      <c r="D257" s="101"/>
      <c r="E257" s="101"/>
      <c r="F257" s="61" t="s">
        <v>8</v>
      </c>
      <c r="G257" s="62">
        <f>G221+G234+G247</f>
        <v>0</v>
      </c>
      <c r="I257" s="37"/>
    </row>
    <row r="258" spans="1:9" s="38" customFormat="1" ht="12" customHeight="1" x14ac:dyDescent="0.25">
      <c r="A258" s="63"/>
      <c r="B258" s="63"/>
      <c r="C258" s="63"/>
      <c r="D258" s="63"/>
      <c r="E258" s="63"/>
      <c r="F258" s="61" t="s">
        <v>9</v>
      </c>
      <c r="G258" s="62">
        <f>+G257*0.16</f>
        <v>0</v>
      </c>
    </row>
    <row r="259" spans="1:9" s="38" customFormat="1" ht="14.25" customHeight="1" x14ac:dyDescent="0.25">
      <c r="A259" s="63"/>
      <c r="B259" s="63"/>
      <c r="C259" s="63"/>
      <c r="D259" s="63"/>
      <c r="E259" s="63"/>
      <c r="F259" s="61" t="s">
        <v>10</v>
      </c>
      <c r="G259" s="62">
        <f>+G257+G258</f>
        <v>0</v>
      </c>
    </row>
    <row r="260" spans="1:9" s="38" customFormat="1" x14ac:dyDescent="0.25"/>
    <row r="261" spans="1:9" s="36" customFormat="1" x14ac:dyDescent="0.25"/>
    <row r="262" spans="1:9" s="36" customFormat="1" x14ac:dyDescent="0.25"/>
    <row r="263" spans="1:9" s="36" customFormat="1" x14ac:dyDescent="0.25">
      <c r="H263" s="39"/>
    </row>
    <row r="264" spans="1:9" s="36" customFormat="1" x14ac:dyDescent="0.25">
      <c r="H264" s="39"/>
    </row>
    <row r="265" spans="1:9" s="36" customFormat="1" x14ac:dyDescent="0.25"/>
    <row r="266" spans="1:9" s="36" customFormat="1" x14ac:dyDescent="0.25"/>
    <row r="267" spans="1:9" s="36" customFormat="1" x14ac:dyDescent="0.25"/>
    <row r="268" spans="1:9" s="36" customFormat="1" x14ac:dyDescent="0.25">
      <c r="H268" s="40"/>
    </row>
    <row r="269" spans="1:9" s="36" customFormat="1" x14ac:dyDescent="0.25"/>
    <row r="270" spans="1:9" s="36" customFormat="1" x14ac:dyDescent="0.25"/>
    <row r="271" spans="1:9" s="36" customFormat="1" x14ac:dyDescent="0.25"/>
    <row r="272" spans="1:9" s="36" customFormat="1" x14ac:dyDescent="0.25"/>
    <row r="273" spans="8:8" s="36" customFormat="1" x14ac:dyDescent="0.25"/>
    <row r="274" spans="8:8" s="36" customFormat="1" x14ac:dyDescent="0.25"/>
    <row r="275" spans="8:8" s="36" customFormat="1" x14ac:dyDescent="0.25">
      <c r="H275" s="41"/>
    </row>
    <row r="276" spans="8:8" s="36" customFormat="1" x14ac:dyDescent="0.25">
      <c r="H276" s="41"/>
    </row>
    <row r="277" spans="8:8" s="36" customFormat="1" x14ac:dyDescent="0.25">
      <c r="H277" s="41"/>
    </row>
    <row r="278" spans="8:8" s="36" customFormat="1" x14ac:dyDescent="0.25"/>
    <row r="279" spans="8:8" s="36" customFormat="1" x14ac:dyDescent="0.25"/>
    <row r="280" spans="8:8" s="36" customFormat="1" x14ac:dyDescent="0.25"/>
    <row r="281" spans="8:8" s="36" customFormat="1" x14ac:dyDescent="0.25"/>
  </sheetData>
  <mergeCells count="12">
    <mergeCell ref="A257:E257"/>
    <mergeCell ref="C9:E9"/>
    <mergeCell ref="B7:B9"/>
    <mergeCell ref="B11:B12"/>
    <mergeCell ref="C10:F10"/>
    <mergeCell ref="A14:G14"/>
    <mergeCell ref="B4:B5"/>
    <mergeCell ref="C1:F1"/>
    <mergeCell ref="C6:E6"/>
    <mergeCell ref="C7:E7"/>
    <mergeCell ref="C8:E8"/>
    <mergeCell ref="C3:F5"/>
  </mergeCells>
  <printOptions horizontalCentered="1"/>
  <pageMargins left="0.19685039370078741" right="0.19685039370078741" top="0.19685039370078741" bottom="0.39370078740157483" header="0.27559055118110237" footer="0.19685039370078741"/>
  <pageSetup scale="76" orientation="landscape" horizontalDpi="300" verticalDpi="300" r:id="rId1"/>
  <headerFooter>
    <oddFooter>&amp;C&amp;8Página &amp;P de &amp;N</oddFooter>
  </headerFooter>
  <rowBreaks count="1" manualBreakCount="1">
    <brk id="21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2019-07-25T15:22:57Z</cp:lastPrinted>
  <dcterms:created xsi:type="dcterms:W3CDTF">2018-12-17T16:20:56Z</dcterms:created>
  <dcterms:modified xsi:type="dcterms:W3CDTF">2019-07-29T15:40:58Z</dcterms:modified>
</cp:coreProperties>
</file>