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ocuments\OBRAS\OBRAS 2019\SIOP\Direccion de presupuestos de Obra publica\Presupuestos\68.- Unidad Juanaca\1.- Revision\"/>
    </mc:Choice>
  </mc:AlternateContent>
  <bookViews>
    <workbookView xWindow="-120" yWindow="-120" windowWidth="20730" windowHeight="11160"/>
  </bookViews>
  <sheets>
    <sheet name="CATALOGO" sheetId="4" r:id="rId1"/>
  </sheets>
  <definedNames>
    <definedName name="_xlnm._FilterDatabase" localSheetId="0" hidden="1">CATALOGO!$A$17:$AA$57</definedName>
    <definedName name="_xlnm.Print_Area" localSheetId="0">CATALOGO!$B$1:$H$75</definedName>
    <definedName name="_xlnm.Print_Titles" localSheetId="0">CATALOGO!$2:$17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0" i="4" l="1"/>
  <c r="C69" i="4"/>
  <c r="C68" i="4"/>
  <c r="C67" i="4"/>
  <c r="C66" i="4"/>
  <c r="C65" i="4"/>
  <c r="C64" i="4"/>
  <c r="C63" i="4"/>
  <c r="C62" i="4"/>
  <c r="H22" i="4"/>
  <c r="H23" i="4"/>
  <c r="H24" i="4"/>
  <c r="H25" i="4"/>
  <c r="H26" i="4"/>
  <c r="H28" i="4"/>
  <c r="H29" i="4"/>
  <c r="H30" i="4"/>
  <c r="H31" i="4"/>
  <c r="H32" i="4"/>
  <c r="H34" i="4"/>
  <c r="H35" i="4"/>
  <c r="H37" i="4"/>
  <c r="H38" i="4"/>
  <c r="H40" i="4"/>
  <c r="H41" i="4"/>
  <c r="H42" i="4"/>
  <c r="H45" i="4"/>
  <c r="H46" i="4"/>
  <c r="H47" i="4"/>
  <c r="H48" i="4"/>
  <c r="H50" i="4"/>
  <c r="H51" i="4"/>
  <c r="H52" i="4"/>
  <c r="H53" i="4"/>
  <c r="H54" i="4"/>
  <c r="H55" i="4"/>
  <c r="H56" i="4"/>
  <c r="H57" i="4"/>
  <c r="H39" i="4" l="1"/>
  <c r="H67" i="4" s="1"/>
  <c r="H49" i="4"/>
  <c r="H70" i="4" s="1"/>
  <c r="H33" i="4"/>
  <c r="H65" i="4" s="1"/>
  <c r="H27" i="4"/>
  <c r="H64" i="4" s="1"/>
  <c r="H36" i="4"/>
  <c r="H66" i="4" s="1"/>
  <c r="H44" i="4"/>
  <c r="H43" i="4" l="1"/>
  <c r="H68" i="4" s="1"/>
  <c r="H69" i="4"/>
  <c r="H21" i="4"/>
  <c r="H20" i="4" s="1"/>
  <c r="H63" i="4" l="1"/>
  <c r="H19" i="4"/>
  <c r="H62" i="4" s="1"/>
  <c r="H61" i="4" s="1"/>
  <c r="C18" i="4"/>
  <c r="C61" i="4" s="1"/>
  <c r="H73" i="4" l="1"/>
  <c r="H74" i="4" s="1"/>
  <c r="H75" i="4" s="1"/>
</calcChain>
</file>

<file path=xl/sharedStrings.xml><?xml version="1.0" encoding="utf-8"?>
<sst xmlns="http://schemas.openxmlformats.org/spreadsheetml/2006/main" count="144" uniqueCount="106">
  <si>
    <t>GOBIERNO DEL ESTADO DE JALISCO</t>
  </si>
  <si>
    <t>NÚMERO DE PROCEDIMIENTO:</t>
  </si>
  <si>
    <t>SECRETARÍA DE INFRAESTRUCTURA Y OBRA PÚBLICA</t>
  </si>
  <si>
    <t>DESCRIPCIÓN GENERAL DE LOS TRABAJOS:</t>
  </si>
  <si>
    <t>FECHA DE INICIO:</t>
  </si>
  <si>
    <t>FECHA DE TERMINACIÓN:</t>
  </si>
  <si>
    <t>PLAZO DE EJECUCIÓN:</t>
  </si>
  <si>
    <t>FECHA:</t>
  </si>
  <si>
    <t>RAZÓN SOCIAL DEL LICITANTE:</t>
  </si>
  <si>
    <t>NOMBRE, CARGO Y FIRMA DEL LICITANTE:</t>
  </si>
  <si>
    <t>DOCUMENTO</t>
  </si>
  <si>
    <t>CATALGO DE CONCEPTOS</t>
  </si>
  <si>
    <t>CLAVE</t>
  </si>
  <si>
    <t>DESCRIPCIÓN</t>
  </si>
  <si>
    <t>UNIDAD</t>
  </si>
  <si>
    <t>CANTIDAD</t>
  </si>
  <si>
    <t>PRECIO UNITARIO ($)</t>
  </si>
  <si>
    <t>PRECIO UNITARIO ($) CON LETRA</t>
  </si>
  <si>
    <t>IMPORTE ($) M. N.</t>
  </si>
  <si>
    <t>A</t>
  </si>
  <si>
    <t>SIOP-001</t>
  </si>
  <si>
    <t>M2</t>
  </si>
  <si>
    <t>SIOP-002</t>
  </si>
  <si>
    <t>SIOP-003</t>
  </si>
  <si>
    <t>SIOP-005</t>
  </si>
  <si>
    <t>SIOP-006</t>
  </si>
  <si>
    <t>SIOP-007</t>
  </si>
  <si>
    <t>SIOP-013</t>
  </si>
  <si>
    <t>M3</t>
  </si>
  <si>
    <t>B</t>
  </si>
  <si>
    <t>C</t>
  </si>
  <si>
    <t>RESUMEN DE PARTIDAS</t>
  </si>
  <si>
    <t>IMPORTE CON LETRA (IVA INCLUIDO)</t>
  </si>
  <si>
    <t>SUBTOTAL M. N.</t>
  </si>
  <si>
    <t>IVA M. N.</t>
  </si>
  <si>
    <t>TOTAL M. N.</t>
  </si>
  <si>
    <t>DIRECCIÓN GENERAL DE LICITACIÓN Y CONTRATACIÓN</t>
  </si>
  <si>
    <t>PRELIMINARES</t>
  </si>
  <si>
    <t>SIOP-004</t>
  </si>
  <si>
    <t>PZA</t>
  </si>
  <si>
    <t>M</t>
  </si>
  <si>
    <t>M3/KM</t>
  </si>
  <si>
    <t>KG</t>
  </si>
  <si>
    <t>TRAZO Y NIVELACIÓN A EJES EN DESPLANTE, CON EQUIPO TOPOGRÁFICO, INCLUYE: CARGO DIRECTO POR EL COSTO DE LOS MATERIALES Y MANO DE OBRA QUE INTERVENGAN, LOCALIZACIÓN GENERAL, LOCALIZACIÓN DE ENTRE EJES, SEÑALAMIENTOS, ESTACADO, BANCOS DE NIVEL, MOJONERAS, LIMPIEZA Y RETIRO DE SOBRANTES FUERA DE OBRA, AL BANCO DE DESPERDICIO INDICADO POR EL INSTITUTO, EQUIPO DE SEGURIDAD, INSTALACIONES ESPECÍFICAS, DEPRECIACIÓN Y DEMÁS DERIVADOS DEL USO DE HERRAMIENTA Y EQUIPO.</t>
  </si>
  <si>
    <t>DESMONTAJE DE PORTERÍA METÁLICA EXISTENTE. INCLUYE; CARGO DIRECTO POR EL COSTO DE MANO DE OBRA REQUERIDA, ACARREO DEL MATERIAL RECOBRADO AL ALMACÉN EN OBRA, EMPAQUETADO, CLASIFICADO Y ETIQUETADO, LIMPIEZA, EQUIPO DE SEGURIDAD, INSTALACIONES ESPECÍFICAS, DEPRECIACIÓN Y DEMÁS DERIVADOS DEL USO DE HERRAMIENTA Y EQUIPO, EN CUALQUIER NIVEL.</t>
  </si>
  <si>
    <t>DESINSTALACION Y RETIRO SIN RECUPERACION DE MALLA CICLONICA EXISTENTE DE 2.5 M DE ALTURA, INCLUYE: CORTE DE LA MALLA AHOGADA EN CONCRETO, CORTE Y DESMONTAJE DE POSTES METALICOS ANCLADOS EN MAMPOSTERIA, ACARREOS DEL MATERIAL DESMANTELADO HASTA EL SITIO AUTORIZADO PARA SU DEPOSITO FINAL, MANO DE OBRA, HERRAMIENTA Y EQUIPO.</t>
  </si>
  <si>
    <t>DESPALME DEL TERRENO POR MEDIOS MECÁNICOS. DESYERBE, DESENRAIZANDO Y REMOVIENDO CAPA VEGETAL DE 10 A 20 CM DE ESPESOR PROMEDIO, MEDIDO EN BANCO, SEÑALADO EN EL PROYECTO. INCLUYE: CARGO DIRECTO POR EL COSTO DE LA MANO DE OBRA REQUERIDA, REMOCIÓN Y EXTRACCIÓN DE TOCONES, JUNTA, LIMPIEZA DE ÁREA, CARGA Y ACARREO INTERIOR Y FUERA DE OBRA AL BANCO DE DESPERDICIO INDICADO POR EL INSTITUTO. EQUIPO DE SEGURIDAD, INSTALACIONES ESPECÍFICAS, DEPRECIACIÓN Y DEMÁS DERIVADOS DEL USO DE HERRAMIENTA Y EQUIPO.</t>
  </si>
  <si>
    <t>CARGA Y ACARREO EN CAMIÓN DE VOLTEO DE MATERIAL PRODUCTO DE LA EXCAVACIÓN O CASCAJO A PRIMER KILÓMETRO, INCLUYE: CARGO DIRECTO POR EL COSTO DEL EQUIPO Y MANO DE OBRA QUE INTERVENGAN , TRAZO, AFINE DE TALUD Y FONDO DE EXCAVACIÓN, TRASPALEO, CARGA Y ACARREO SEGÚN EL CASO, EQUIPO DE SEGURIDAD, INSTALACIONES ESPECÍFICAS, DEPRECIACIÓN Y DEMÁS DERIVADOS DEL USO DE HERRAMIENTA Y EQUIPO.</t>
  </si>
  <si>
    <t>ACARREO EN CAMIÓN DE VOLTEO DE MATERIAL PRODUCTO DE LA EXCAVACIÓN O CASCAJO KILÓMETROS SUBSECUENTES, EN ZONA URBANA, INCLUYE: CARGO DIRECTO POR EL COSTO DEL EQUIPO Y MANO DE OBRA QUE INTERVENGAN, TRAZO, AFINE DE TALUD Y FONDO DE EXCAVACIÓN, TRASPALEO, CARGA Y ACARREO SEGÚN EL CASO, EQUIPO DE SEGURIDAD, INSTALACIONES ESPECÍFICAS, DEPRECIACIÓN Y DEMÁS DERIVADOS DEL USO DE HERRAMIENTA Y EQUIPO.</t>
  </si>
  <si>
    <t>AFINE Y COMPACTACIÓN DE FONDO DE EXCAVACIÓN, EFECTUADA POR MEDIOS MECÁNICOS, ESPESOR PROMEDIO 0.15 M MATERIAL TIPO II. INCLUYE: CARGO DIRECTO POR EL COSTO DE LOS MATERIALES Y MANO DE OBRA QUE INTERVENGAN, AGUA, ACARREO HASTA EL LUGAR DE SU UTILIZACIÓN, SEGÚN EL CASO, TENDIDO DEL MATERIAL HUMEDECIDO, PRUEBAS (GRANULOMETRÍAS, COMPACTACIÓN Y HUMEDAD), LIMPIEZA DE ÁREA, EQUIPO DE SEGURIDAD, INSTALACIONES ESPECÍFICAS, DEPRECIACIÓN Y DEMÁS DERIVADOS DEL USO DE HERRAMIENTA Y EQUIPO.</t>
  </si>
  <si>
    <t>FORMACIÓN Y COMPACTACÓN DE TERRAPLENES CON MATERIAL DE BANCO AL 90% P.V.S.M., INCLUYE: EXTENDIDO DE MATERIAL, INCORPORACION DE AGUA, HOMOGENIZADO, COMPACTADO EN CAPAS DE 20 CM DE ESPESOR, MANO DE OBRA, MAQUINARIA Y HERRAMIENTA.</t>
  </si>
  <si>
    <t>FORMACIÓN Y COMPACTACIÓN DE BASE HIDRÁULICA DE GRAVA-TEPETATE DE 15 CM. DE ESPESOR COMPACTADA AL 95% PROCTOR EN PROPORCIÓN 60%-40%. INCLUYE: CARGO DIRECTO POR EL COSTO DE LOS MATERIALES Y MANO DE OBRA QUE INTERVENGAN, AGUA, ACARREO HASTA EL LUGAR DE SU UTILIZACIÓN, SEGÚN EL CASO, TENDIDO DEL MATERIAL HUMEDECIDO, PRUEBAS (GRANULOMETRÍAS, COMPACTACIÓN Y HUMEDAD), LIMPIEZA DE ÁREA, EQUIPO DE SEGURIDAD, INSTALACIONES ESPECÍFICAS, DEPRECIACIÓN Y DEMÁS DERIVADOS DEL USO DE HERRAMIENTA Y EQUIPO.</t>
  </si>
  <si>
    <t>SUMINISTRO Y COLOCACIÓN DE RIEGO DE LIGA RR-2K A RAZÓN DE 0.70 L/M. SOBRE EL RIEGO SE DEBERÁ DE REALIZAR UN “POREO” LIGERO. INCLUYE; CARGO DIRECTO POR EL COSTO DE LOS MATERIALES QUE INTERVENGAN, FLETE A OBRA, DESPERDICIO, ACARREO HASTA EL LUGAR DE SU UTILIZACIÓN, TRAZO, NIVELACIÓN, BARRIDO PREVIO DE LA BASE, DOSIFICACIÓN, ELABORACIÓN, REGADO, TENDIDO CON FINISHER Y SELLO DE CEMENTO, LIMPIEZA Y RETIRO DE SOBRANTES FUERA DE OBRA, EQUIPO DE SEGURIDAD, INSTALACIONES ESPECÍFICAS, DEPRECIACIÓN Y DEMÁS DERIVADOS DEL USO DE HERRAMIENTA Y EQUIPO.</t>
  </si>
  <si>
    <t>SUMINISTRO Y TENDIDO DE POLIETILENO CALIBRE 600, COLOR NEGRO, PARA PROTECCIÓN PARA RECIBIR PASTO SINTÉTICO. INCLUYE; CARGO DIRECTO POR EL COSTO DE LOS MATERIALES QUE INTERVENGAN, FLETE A OBRA, DESPERDICIO, ACARREO HASTA EL LUGAR DE SU UTILIZACIÓN, TRAZO, NIVELACIÓN, BARRIDO PREVIO DE LA BASE, TENDIDO, LIMPIEZA Y RETIRO DE SOBRANTES FUERA DE OBRA, EQUIPO DE SEGURIDAD, INSTALACIONES ESPECÍFICAS, DEPRECIACIÓN Y DEMÁS DERIVADOS DEL USO DE HERRAMIENTA Y EQUIPO.</t>
  </si>
  <si>
    <t>EXCAVACIÓN A MANO EN CEPAS, MATERIAL TIPO II, EN ZONA "A", HASTA 2.00 M DE PROFUNDIDAD. INCLUYE: RETIRO DEL MATERIAL HASTA 4.00 M DE DISTANCIA HORIZONTAL, AFINE DE FONDO Y TALUDES, MEDIDO EN BANCO, CARGO DIRECTO POR EL COSTO DEL EQUIPO Y MANO DE OBRA QUE INTERVENGAN, TRAZO, AFINE DE TALUD Y FONDO DE EXCAVACIÓN, TRASPALEO, CARGA Y ACARREO SEGÚN EL CASO, EQUIPO DE SEGURIDAD, INSTALACIONES ESPECÍFICAS, DEPRECIACIÓN Y DEMÁS DERIVADOS DEL USO DE HERRAMIENTA Y EQUIPO.</t>
  </si>
  <si>
    <t>MURO DE PIEDRA BRAZA ASENTADA CON MORTERO CEMENTO-ARENA 1:4, INCLUYE: MATERIAL, HERRAMIENTA, EQUIPO Y MANO DE OBRA.</t>
  </si>
  <si>
    <t>SUMINISTRO Y COLOCACIÓN DE PORTERÍA PROFESIONAL METÁLICA DE 2.5 X 7.5 X 1.79 METROS, MODELO E9-1100, COLOR BLANCO, MARCA PARC O EQUIVALENTE, AHOGADO 50 CM DE PROFUNDIDAD SOBRE 4 DADOS DE CONCRETO DE 40 X 40 X 70CM DE FC’250 KG/M2 DE. INCLUYE: CARGO DIRECTO POR EL COSTO DE LOS MATERIALES Y MANO DE OBRA QUE INTERVENGAN, FLETE A OBRA,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t>
  </si>
  <si>
    <t>SUMINISTRO Y COLOCACIÓN DE CONCRETO HECHO EN OBRA DE F'C=150 KG/CM2 T.M.A. 3/4" R.N. EN CANALES, INCLUYE: ACARREOS, COLADO, VIBRADO, MANO DE OBRA, EQUIPO Y HERRAMIENTA.</t>
  </si>
  <si>
    <t>CIMBRA ACABADO COMUN, EN CANALETA, INCLUYE: DESPERDICIO, HABILITADO, CIMBRADO Y DESCIMBRA, NIVELACION, PLOMEO MATERIAL, MANO DE OBRA , LIMPIEZA, HERRAMIENTA, ACARREO DEL MATRIAL</t>
  </si>
  <si>
    <t>SUMINISTRO Y COLOCACIÓN DE REJILLA A BASE DE PERFILES COMERCIALES, ANGULO DE 1 1/2" X 1/8" Y SOLERAS DE 1 1/4" X 1/8", INCLUYE: MATERIALES, ACARREOS, MANO DE OBRA, EQUIPO Y HERRAMIENTA.</t>
  </si>
  <si>
    <t>EXCAVACIÓN POR MEDIOS MECÁNICOS, MATERIAL TIPO II,  DEPOSITANDO EL MATERIAL A UN COSTADO DE LA CEPA,  INCLUYE: CARGO DIRECTO POR EL COSTO DEL EQUIPO Y MANO DE OBRA QUE INTERVENGAN , EQUIPO DE SEGURIDAD, INSTALACIONES ESPECÍFICAS, DEPRECIACIÓN Y DEMÁS DERIVADOS DEL USO DE HERRAMIENTA Y EQUIPO.</t>
  </si>
  <si>
    <t>AFINE Y CONFORMACIÓN DE TERRENO NATURAL EN FONDO DE LA CEPA COMPACTADO  CON EQUIPO DE IMPACTO, INCLUYE: CONFORMACIÓN, MANO DE OBRA, EQUIPO Y HERRAMIENTA.</t>
  </si>
  <si>
    <t>AFINE Y CONFORMACIÓN DE TERRENO NATURAL EN  TALUDES DE CANAL COMPACTADO POR MEDIOS MANUALES, INCLUYE: CONFORMACIÓN, MANO DE OBRA, EQUIPO Y HERRAMIENTA.</t>
  </si>
  <si>
    <t>SUMINISTRO Y COLOCACIÓN DE CONCRETO HECHO EN OBRA DE F'C=150 KG/CM2 T.M.A. 3/4" R.N. EN CANALES FONDO Y TALUDES, INCLUYE: COLADO ALTERNADO PARA HACER JUNTA FRIA, ACARREOS, COLADO, VIBRADO, MANO DE OBRA, EQUIPO Y HERRAMIENTA.</t>
  </si>
  <si>
    <t>TERRACERIAS</t>
  </si>
  <si>
    <t>MURO DE CONTENCION</t>
  </si>
  <si>
    <t>ACABADOS</t>
  </si>
  <si>
    <t>SUMINISTRO Y COLOCACIÓN DE CERCA FIJA, FABRICADA DE 2.50 X 2.50 METROS DE CERCA FABRICADA DE ALAMBRE CAL. 6 GALVANIZADO ELECTRO SOLDADA CON 4 PLIEGUES DE REFUERZO MECÁNICO FIJADAS A 108 POSTES CUADRADOS METÁLICOS DE 2"X 2" GALVANIZADO CAL. 14, ,  ABRAZADERAS A FABRICADAS EN LÁMINA GALVANIZADA CAL. 14 CON PLIEGUES PARA REFUERZO MECÁNICO DE 90X57X39 MM (LARGO, ANCHO Y ALTO) CON TORNILLO GALVANIZADO TIPO ALLEN. TODOS LOS ELEMENTOS METÁLICOS PINTADOS EN SISTEMA ELECTROESTÁTICO CON PINTURA EN POLVO Y ADHESIVO DE POLIÉSTER CON TERMINADO TERMO ENDURECIDO, COLOR VERDE. INCLUYE TAPONES PIRAMIDALES DE PLÁSTICO FABRICADO EN POLIPROPILENO DE ALTA DENSIDAD, CARGO DIRECTO POR EL COSTO DE LOS MATERIALES Y MANO DE OBRA QUE INTERVENGAN, FLETE A OBRA, ACARREO HASTA EL LUGAR DE SU UTILIZACIÓN, TRAZO Y NIVELACIÓN, PINTURA ANTICORROSIVA PRIMARIA EN SU CASO, HABILITADO, ARMADO, LIMPIEZA Y RETIRO DE SOBRANTES FUERA DE OBRA, DADOS DE CONCRETO DE 200 KG/CM2, HECHO EEN OBRA DE20X20X40 CM, EQUIPO DE SEGURIDAD, INSTALACIONES ESPECÍFICAS, DEPRECIACIÓN Y DEMÁS DERIVADOS DEL USO DE HERRAMIENTA Y EQUIPO.</t>
  </si>
  <si>
    <t>SUMINISTRO Y COLOCACIÓN PUERTA ABATIBLE CON MARCO DE PTR DE 2”X2” DE 1.00 X 2.50 METROS, FABRICADA A BASE DE CERCA FABRICADA DE ALAMBRE CAL. 6 GALVANIZADO ELECTRO SOLDADA CON 4 PLIEGUES DE REFUERZO MECÁNICO FIJADAS A 2 POSTES CUADRADOS METÁLICOS DE 2"X 2" GALVANIZADO CAL. 14, AHOGADOS 50 CM SOBRE DADO DE CONCRETO, FABRICADAS EN LÁMINA GALVANIZADA CAL. 14 CON PLIEGUES PARA REFUERZO MECÁNICO DE 90X57X39 MM (LARGO, ANCHO Y ALTO) CON TORNILLO GALVANIZADO TIPO ALLEN. TODOS LOS ELEMENTOS METÁLICOS PINTADOS EN SISTEMA ELECTROESTÁTICO CON PINTURA EN POLVO Y ADHESIVO DE POLIÉSTER CON TERMINADO TERMO ENDURECIDO, COLOR VERDE. INCLUYE  TAPONES PIRAMIDALES DE PLÁSTICO FABRICADO EN POLIPROPILENO DE ALTA DENSIDAD, CARGO DIRECTO POR EL COSTO DE LOS MATERIALES Y MANO DE OBRA QUE INTERVENGAN, FLETE A OBRA, ACARREO HASTA EL LUGAR DE SU UTILIZACIÓN, TRAZO Y NIVELACIÓN, PINTURA ANTICORROSIVA PRIMARIA EN SU CASO, HABILITADO, ARMADO, LIMPIEZA Y RETIRO DE SOBRANTES FUERA DE OBRA, ANDAMIOS DE 0.00 A 6.00 MTS DE ALTURA, EQUIPO DE SEGURIDAD, INSTALACIONES ESPECÍFICAS, DEPRECIACIÓN Y DEMÁS DERIVADOS DEL USO DE HERRAMIENTA Y EQUIPO.</t>
  </si>
  <si>
    <t>SUMINISTRO Y COLOCACIÓN DE BACKSTOP METÁLICO  DE 7 X 15 M, A BASE DE BASTIDOR DE POSTE DE PTR DE 4" (ROJO) AHOGADO 1.80 METROS PROMEDIO SOBRE DADO DE CONCRETO FC’250 KG/M2, CON 2 CAPAS DE PRIMARIO ANTICORROSIVO BASE AGUA: COMEX BIOSENSE O EQUIVALENTE PRIMARIO ACRÍLICO Y 2 CAPAS DE PINTURA ESMALTE ANTICORROSIVO BASE AGUA: COMEX 100 BIOSENSE O EQUIVALENTE, COLOR GRAVA, CLAVE L5-12.  POSTES Y TRAVESAÑOS DE REFUERZO DE PTR DE 2" (VERDE), CON 2 CAPAS DE PRIMARIO ANTICORROSIVO BASE AGUA: COMEX BIOSENSE O EQUIVALENTE, PRIMARIO ACRÍLICO Y 2 CAPAS DE PINTURA ESMALTE ANTICORROSIVO BASE AGUA: COMEX 100 BIOSENSE O EQUIVALENTE, COLOR GRAVA, CLAVE L5-12. RECUBIERTO DE MALLA CICLONICA GALVANIZADA, CAL. 12.5, ACABADO NATURAL. INCLUYE: CARGO DIRECTO POR EL COSTO DE LOS MATERIALES Y MANO DE OBRA QUE INTERVENGAN, FLETE A OBRA, ACARREO HASTA EL LUGAR DE SU UTILIZACIÓN, TRAZO Y NIVELACIÓN, PINTURA ANTICORROSIVA PRIMARIA EN SU CASO, HABILITADO, ARMADO, LIMPIEZA Y RETIRO DE SOBRANTES FUERA DE OBRA, ANDAMIOS DE 0.00 A 6.00 MTS DE ALTURA, EQUIPO DE SEGURIDAD, INSTALACIONES ESPECÍFICAS, DEPRECIACIÓN Y DEMÁS DERIVADOS DEL USO DE HERRAMIENTA Y EQUIPO.</t>
  </si>
  <si>
    <t>CANALETA PLUVIAL EN CANCHA</t>
  </si>
  <si>
    <t>CANAL PLUVIAL</t>
  </si>
  <si>
    <t>CANCHA</t>
  </si>
  <si>
    <t>CERCA PERIMETRAL</t>
  </si>
  <si>
    <t>OBRAS DE DRENAJE</t>
  </si>
  <si>
    <t>SIOP-008</t>
  </si>
  <si>
    <t>SIOP-009</t>
  </si>
  <si>
    <t>SIOP-010</t>
  </si>
  <si>
    <t>SIOP-011</t>
  </si>
  <si>
    <t>SIOP-012</t>
  </si>
  <si>
    <t>SIOP-014</t>
  </si>
  <si>
    <t>SIOP-015</t>
  </si>
  <si>
    <t>SIOP-016</t>
  </si>
  <si>
    <t>SIOP-017</t>
  </si>
  <si>
    <t>SIOP-018</t>
  </si>
  <si>
    <t>SIOP-019</t>
  </si>
  <si>
    <t>SIOP-020</t>
  </si>
  <si>
    <t>SIOP-021</t>
  </si>
  <si>
    <t>SIOP-022</t>
  </si>
  <si>
    <t>SIOP-023</t>
  </si>
  <si>
    <t>SIOP-024</t>
  </si>
  <si>
    <t>SIOP-025</t>
  </si>
  <si>
    <t>SIOP-026</t>
  </si>
  <si>
    <t>SIOP-027</t>
  </si>
  <si>
    <t>SIOP-028</t>
  </si>
  <si>
    <t>SIOP-029</t>
  </si>
  <si>
    <t>SIOP-030</t>
  </si>
  <si>
    <t>A1</t>
  </si>
  <si>
    <t>A2</t>
  </si>
  <si>
    <t>A3</t>
  </si>
  <si>
    <t>A4</t>
  </si>
  <si>
    <t>C1</t>
  </si>
  <si>
    <t>C2</t>
  </si>
  <si>
    <t>SIOP-E-DRE-OB-CSS-211-2019</t>
  </si>
  <si>
    <t>Construcción de Unidad Deportiva, incluye: cancha de usos múltiples, cancha de futbol soccer, juegos infantiles, andadores, alumbrado, cerco perimetral, gimnasio al aire libre, estacionamiento, gradas, jardinería, ingreso y módulo de baños, en la localidad de Juanacatlán, municipio de Tapalpa, Jalisco. Frente 2.</t>
  </si>
  <si>
    <t>SUMINISTRO Y COLOCACION DE PASTO SINTETICO EN BICOLOR MARCA TERZA DE 45 MM DE ESPESO, DELINEADO, TERMOFUSIONADO DE LIENZO A LIENZO, COCIDO A MANO ARTESANALMENTE 9 AÑOS DE GARANTIA CON EL PROVEEDOR DEGRADACION DE RAYOS UV Y 1 AÑO POR LA INSTALACION, INCLUYE: AGREGADOS DE ARENA SILICA DE UNA GRANULOMETRIA 40-50, LINEAS, LOGOTIPOS,CAUCHO GRANULADO DE 3 A 5 MM DE ESPESOSR Y TODO LO NECESARIO PARA SU CORRECTA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</si>
</sst>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000"/>
    <numFmt numFmtId="165" formatCode="&quot;$&quot;#,##0.00"/>
    <numFmt numFmtId="166" formatCode="&quot;$&quot;#,###.00"/>
  </numFmts>
  <fonts count="15"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6"/>
      <color theme="1" tint="4.9989318521683403E-2"/>
      <name val="Calibri"/>
      <family val="2"/>
      <scheme val="minor"/>
    </font>
    <font>
      <b/>
      <sz val="14"/>
      <name val="Calibri"/>
      <family val="2"/>
      <scheme val="minor"/>
    </font>
    <font>
      <b/>
      <sz val="10"/>
      <name val="Calibri"/>
      <family val="2"/>
      <scheme val="minor"/>
    </font>
    <font>
      <b/>
      <sz val="10"/>
      <color theme="0"/>
      <name val="Calibri"/>
      <family val="2"/>
      <scheme val="minor"/>
    </font>
    <font>
      <sz val="10"/>
      <color theme="4"/>
      <name val="Calibri"/>
      <family val="2"/>
      <scheme val="minor"/>
    </font>
    <font>
      <sz val="10"/>
      <color indexed="64"/>
      <name val="Calibri"/>
      <family val="2"/>
      <scheme val="minor"/>
    </font>
    <font>
      <b/>
      <sz val="10"/>
      <color theme="1" tint="4.9989318521683403E-2"/>
      <name val="Calibri"/>
      <family val="2"/>
      <scheme val="minor"/>
    </font>
    <font>
      <b/>
      <sz val="10"/>
      <color theme="8" tint="-0.249977111117893"/>
      <name val="Calibri"/>
      <family val="2"/>
      <scheme val="minor"/>
    </font>
    <font>
      <b/>
      <sz val="10"/>
      <color theme="4" tint="-0.249977111117893"/>
      <name val="Calibri"/>
      <family val="2"/>
      <scheme val="minor"/>
    </font>
    <font>
      <b/>
      <sz val="11"/>
      <color theme="9" tint="-0.249977111117893"/>
      <name val="Calibri"/>
      <family val="2"/>
      <scheme val="minor"/>
    </font>
    <font>
      <b/>
      <sz val="10"/>
      <color theme="9" tint="-0.249977111117893"/>
      <name val="Calibri"/>
      <family val="2"/>
      <scheme val="minor"/>
    </font>
  </fonts>
  <fills count="4">
    <fill>
      <patternFill patternType="none"/>
    </fill>
    <fill>
      <patternFill patternType="gray125"/>
    </fill>
    <fill>
      <patternFill patternType="solid">
        <fgColor rgb="FF33CC33"/>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cellStyleXfs>
  <cellXfs count="107">
    <xf numFmtId="0" fontId="0" fillId="0" borderId="0" xfId="0"/>
    <xf numFmtId="0" fontId="3" fillId="0" borderId="0" xfId="2" applyFont="1" applyAlignment="1">
      <alignment vertical="top"/>
    </xf>
    <xf numFmtId="0" fontId="4" fillId="0" borderId="0" xfId="2" applyFont="1" applyAlignment="1">
      <alignment vertical="top"/>
    </xf>
    <xf numFmtId="0" fontId="5" fillId="0" borderId="2" xfId="2" applyFont="1" applyBorder="1" applyAlignment="1">
      <alignment horizontal="justify" vertical="top"/>
    </xf>
    <xf numFmtId="0" fontId="6" fillId="0" borderId="4" xfId="2" applyFont="1" applyBorder="1" applyAlignment="1">
      <alignment vertical="top"/>
    </xf>
    <xf numFmtId="0" fontId="5" fillId="0" borderId="6" xfId="2" applyFont="1" applyBorder="1" applyAlignment="1">
      <alignment horizontal="justify" vertical="top"/>
    </xf>
    <xf numFmtId="0" fontId="6" fillId="0" borderId="7" xfId="2" applyFont="1" applyBorder="1" applyAlignment="1">
      <alignment vertical="top"/>
    </xf>
    <xf numFmtId="0" fontId="5" fillId="0" borderId="8" xfId="2" applyFont="1" applyBorder="1" applyAlignment="1">
      <alignment horizontal="justify" vertical="top"/>
    </xf>
    <xf numFmtId="0" fontId="6" fillId="0" borderId="1" xfId="2" applyFont="1" applyFill="1" applyBorder="1" applyAlignment="1">
      <alignment horizontal="left" vertical="top"/>
    </xf>
    <xf numFmtId="14" fontId="3" fillId="0" borderId="4" xfId="2" applyNumberFormat="1" applyFont="1" applyBorder="1" applyAlignment="1">
      <alignment horizontal="left" vertical="top"/>
    </xf>
    <xf numFmtId="14" fontId="3" fillId="0" borderId="7" xfId="2" applyNumberFormat="1" applyFont="1" applyBorder="1" applyAlignment="1">
      <alignment horizontal="left" vertical="top"/>
    </xf>
    <xf numFmtId="0" fontId="6" fillId="0" borderId="5" xfId="2" applyNumberFormat="1" applyFont="1" applyBorder="1" applyAlignment="1">
      <alignment vertical="top"/>
    </xf>
    <xf numFmtId="0" fontId="3" fillId="0" borderId="7" xfId="2" applyNumberFormat="1" applyFont="1" applyBorder="1" applyAlignment="1">
      <alignment horizontal="left" vertical="top"/>
    </xf>
    <xf numFmtId="44" fontId="3" fillId="0" borderId="0" xfId="1" applyFont="1" applyFill="1" applyAlignment="1">
      <alignment horizontal="right" vertical="top"/>
    </xf>
    <xf numFmtId="14" fontId="3" fillId="0" borderId="11" xfId="2" applyNumberFormat="1" applyFont="1" applyBorder="1" applyAlignment="1">
      <alignment horizontal="left" vertical="top"/>
    </xf>
    <xf numFmtId="0" fontId="6" fillId="0" borderId="11" xfId="2" applyFont="1" applyBorder="1" applyAlignment="1">
      <alignment vertical="top"/>
    </xf>
    <xf numFmtId="0" fontId="6" fillId="0" borderId="2" xfId="2" applyFont="1" applyFill="1" applyBorder="1" applyAlignment="1">
      <alignment horizontal="left" vertical="top"/>
    </xf>
    <xf numFmtId="0" fontId="6" fillId="0" borderId="2" xfId="2" applyFont="1" applyBorder="1" applyAlignment="1">
      <alignment horizontal="center" vertical="top"/>
    </xf>
    <xf numFmtId="0" fontId="6" fillId="0" borderId="0" xfId="2" applyFont="1" applyFill="1" applyBorder="1" applyAlignment="1">
      <alignment vertical="top"/>
    </xf>
    <xf numFmtId="0" fontId="3" fillId="0" borderId="0" xfId="2" applyFont="1" applyFill="1" applyAlignment="1">
      <alignment vertical="top"/>
    </xf>
    <xf numFmtId="0" fontId="4" fillId="0" borderId="0" xfId="2" applyFont="1" applyFill="1" applyAlignment="1">
      <alignment vertical="top"/>
    </xf>
    <xf numFmtId="49" fontId="7" fillId="2" borderId="12" xfId="3" applyNumberFormat="1" applyFont="1" applyFill="1" applyBorder="1" applyAlignment="1">
      <alignment horizontal="center" vertical="center"/>
    </xf>
    <xf numFmtId="49" fontId="7" fillId="2" borderId="13" xfId="3" applyNumberFormat="1" applyFont="1" applyFill="1" applyBorder="1" applyAlignment="1">
      <alignment horizontal="center" vertical="center"/>
    </xf>
    <xf numFmtId="49" fontId="7" fillId="2" borderId="14" xfId="3" applyNumberFormat="1" applyFont="1" applyFill="1" applyBorder="1" applyAlignment="1">
      <alignment horizontal="center" vertical="center"/>
    </xf>
    <xf numFmtId="49" fontId="3" fillId="0" borderId="0" xfId="2" applyNumberFormat="1" applyFont="1" applyAlignment="1">
      <alignment horizontal="left" vertical="top"/>
    </xf>
    <xf numFmtId="0" fontId="6" fillId="0" borderId="0" xfId="2" applyFont="1" applyAlignment="1">
      <alignment horizontal="justify" vertical="top"/>
    </xf>
    <xf numFmtId="0" fontId="3" fillId="0" borderId="0" xfId="2" applyFont="1" applyAlignment="1">
      <alignment horizontal="center" vertical="top" wrapText="1"/>
    </xf>
    <xf numFmtId="164" fontId="3" fillId="0" borderId="0" xfId="2" applyNumberFormat="1" applyFont="1" applyAlignment="1">
      <alignment horizontal="right" vertical="top"/>
    </xf>
    <xf numFmtId="4" fontId="6" fillId="0" borderId="0" xfId="2" applyNumberFormat="1" applyFont="1" applyAlignment="1">
      <alignment horizontal="center" vertical="top"/>
    </xf>
    <xf numFmtId="165" fontId="6" fillId="0" borderId="0" xfId="4" applyNumberFormat="1" applyFont="1" applyAlignment="1">
      <alignment vertical="top"/>
    </xf>
    <xf numFmtId="0" fontId="8" fillId="0" borderId="0" xfId="2" applyFont="1" applyAlignment="1">
      <alignment vertical="top"/>
    </xf>
    <xf numFmtId="4" fontId="3" fillId="0" borderId="0" xfId="2" applyNumberFormat="1" applyFont="1" applyAlignment="1">
      <alignment horizontal="right" vertical="top"/>
    </xf>
    <xf numFmtId="165" fontId="3" fillId="0" borderId="0" xfId="4" applyNumberFormat="1" applyFont="1" applyAlignment="1">
      <alignment vertical="top"/>
    </xf>
    <xf numFmtId="44" fontId="3" fillId="0" borderId="0" xfId="1" applyFont="1" applyFill="1" applyAlignment="1">
      <alignment vertical="top"/>
    </xf>
    <xf numFmtId="44" fontId="4" fillId="0" borderId="0" xfId="2" applyNumberFormat="1" applyFont="1" applyAlignment="1">
      <alignment vertical="top"/>
    </xf>
    <xf numFmtId="0" fontId="6" fillId="3" borderId="0" xfId="2" applyFont="1" applyFill="1" applyAlignment="1">
      <alignment vertical="top"/>
    </xf>
    <xf numFmtId="0" fontId="6" fillId="3" borderId="0" xfId="2" applyFont="1" applyFill="1" applyAlignment="1">
      <alignment horizontal="center" vertical="top"/>
    </xf>
    <xf numFmtId="4" fontId="6" fillId="3" borderId="0" xfId="2" applyNumberFormat="1" applyFont="1" applyFill="1" applyAlignment="1">
      <alignment vertical="top"/>
    </xf>
    <xf numFmtId="49" fontId="6" fillId="0" borderId="0" xfId="2" applyNumberFormat="1" applyFont="1" applyFill="1" applyAlignment="1">
      <alignment horizontal="left" vertical="top" shrinkToFit="1"/>
    </xf>
    <xf numFmtId="0" fontId="6" fillId="0" borderId="0" xfId="2" applyFont="1" applyFill="1" applyAlignment="1">
      <alignment horizontal="justify" vertical="top" shrinkToFit="1"/>
    </xf>
    <xf numFmtId="0" fontId="6" fillId="0" borderId="0" xfId="2" applyFont="1" applyFill="1" applyAlignment="1">
      <alignment horizontal="center" vertical="top" shrinkToFit="1"/>
    </xf>
    <xf numFmtId="164" fontId="6" fillId="0" borderId="0" xfId="2" applyNumberFormat="1" applyFont="1" applyFill="1" applyAlignment="1">
      <alignment horizontal="right" vertical="top" shrinkToFit="1"/>
    </xf>
    <xf numFmtId="165" fontId="6" fillId="0" borderId="0" xfId="4" applyNumberFormat="1" applyFont="1" applyFill="1" applyAlignment="1">
      <alignment horizontal="right" vertical="top" shrinkToFit="1"/>
    </xf>
    <xf numFmtId="165" fontId="6" fillId="0" borderId="0" xfId="4" applyNumberFormat="1" applyFont="1" applyAlignment="1">
      <alignment horizontal="right" vertical="top" shrinkToFit="1"/>
    </xf>
    <xf numFmtId="0" fontId="9" fillId="0" borderId="0" xfId="5" applyFont="1" applyAlignment="1">
      <alignment vertical="top"/>
    </xf>
    <xf numFmtId="0" fontId="7" fillId="2" borderId="0" xfId="5" applyFont="1" applyFill="1" applyBorder="1" applyAlignment="1">
      <alignment horizontal="justify" vertical="top"/>
    </xf>
    <xf numFmtId="166" fontId="7" fillId="2" borderId="0" xfId="5" applyNumberFormat="1" applyFont="1" applyFill="1" applyAlignment="1">
      <alignment vertical="top"/>
    </xf>
    <xf numFmtId="0" fontId="4" fillId="0" borderId="0" xfId="5" applyFont="1" applyAlignment="1">
      <alignment vertical="top"/>
    </xf>
    <xf numFmtId="165" fontId="3" fillId="0" borderId="0" xfId="2" applyNumberFormat="1" applyFont="1" applyFill="1" applyAlignment="1">
      <alignment vertical="top"/>
    </xf>
    <xf numFmtId="44" fontId="3" fillId="0" borderId="0" xfId="2" applyNumberFormat="1" applyFont="1" applyFill="1" applyAlignment="1">
      <alignment vertical="top"/>
    </xf>
    <xf numFmtId="165" fontId="10" fillId="0" borderId="0" xfId="2" applyNumberFormat="1" applyFont="1" applyAlignment="1">
      <alignment vertical="top"/>
    </xf>
    <xf numFmtId="0" fontId="3" fillId="0" borderId="0" xfId="2" applyFont="1" applyFill="1" applyBorder="1" applyAlignment="1">
      <alignment horizontal="center" vertical="top" shrinkToFit="1"/>
    </xf>
    <xf numFmtId="4" fontId="3" fillId="0" borderId="0" xfId="2" applyNumberFormat="1" applyFont="1" applyFill="1" applyBorder="1" applyAlignment="1">
      <alignment horizontal="right" vertical="top" shrinkToFit="1"/>
    </xf>
    <xf numFmtId="165" fontId="3" fillId="0" borderId="0" xfId="4" applyNumberFormat="1" applyFont="1" applyFill="1" applyBorder="1" applyAlignment="1">
      <alignment horizontal="right" vertical="top" shrinkToFit="1"/>
    </xf>
    <xf numFmtId="0" fontId="3" fillId="0" borderId="0" xfId="2" applyFont="1" applyFill="1" applyAlignment="1">
      <alignment horizontal="justify" vertical="top" shrinkToFit="1"/>
    </xf>
    <xf numFmtId="165" fontId="11" fillId="0" borderId="0" xfId="4" applyNumberFormat="1" applyFont="1" applyFill="1" applyBorder="1" applyAlignment="1">
      <alignment horizontal="right" vertical="top" shrinkToFit="1"/>
    </xf>
    <xf numFmtId="0" fontId="12" fillId="0" borderId="0" xfId="2" applyFont="1" applyFill="1" applyAlignment="1">
      <alignment horizontal="justify" vertical="top"/>
    </xf>
    <xf numFmtId="0" fontId="12" fillId="0" borderId="0" xfId="2" applyFont="1" applyFill="1" applyBorder="1" applyAlignment="1">
      <alignment horizontal="justify" vertical="top" shrinkToFit="1"/>
    </xf>
    <xf numFmtId="4" fontId="12" fillId="0" borderId="0" xfId="2" applyNumberFormat="1" applyFont="1" applyAlignment="1">
      <alignment horizontal="center" vertical="top"/>
    </xf>
    <xf numFmtId="0" fontId="12" fillId="0" borderId="0" xfId="2" applyNumberFormat="1" applyFont="1" applyFill="1" applyAlignment="1">
      <alignment horizontal="justify" vertical="top"/>
    </xf>
    <xf numFmtId="0" fontId="12" fillId="0" borderId="0" xfId="2" applyFont="1" applyAlignment="1">
      <alignment horizontal="center" vertical="top" wrapText="1"/>
    </xf>
    <xf numFmtId="165" fontId="12" fillId="0" borderId="0" xfId="1" applyNumberFormat="1" applyFont="1" applyFill="1" applyAlignment="1">
      <alignment vertical="top"/>
    </xf>
    <xf numFmtId="4" fontId="0" fillId="0" borderId="0" xfId="0" applyNumberFormat="1"/>
    <xf numFmtId="0" fontId="13" fillId="0" borderId="0" xfId="0" applyFont="1"/>
    <xf numFmtId="0" fontId="0" fillId="0" borderId="0" xfId="0" applyAlignment="1">
      <alignment vertical="top"/>
    </xf>
    <xf numFmtId="4" fontId="0" fillId="0" borderId="0" xfId="0" applyNumberFormat="1" applyAlignment="1">
      <alignment vertical="top"/>
    </xf>
    <xf numFmtId="44" fontId="3" fillId="0" borderId="0" xfId="1" applyFont="1" applyAlignment="1">
      <alignment vertical="top"/>
    </xf>
    <xf numFmtId="44" fontId="6" fillId="0" borderId="0" xfId="1" applyFont="1" applyFill="1" applyBorder="1" applyAlignment="1">
      <alignment vertical="top"/>
    </xf>
    <xf numFmtId="44" fontId="7" fillId="2" borderId="13" xfId="1" applyFont="1" applyFill="1" applyBorder="1" applyAlignment="1">
      <alignment horizontal="center" vertical="center" wrapText="1"/>
    </xf>
    <xf numFmtId="44" fontId="3" fillId="0" borderId="0" xfId="1" applyFont="1" applyAlignment="1">
      <alignment horizontal="right" vertical="top"/>
    </xf>
    <xf numFmtId="44" fontId="0" fillId="0" borderId="0" xfId="1" applyFont="1"/>
    <xf numFmtId="44" fontId="12" fillId="0" borderId="0" xfId="1" applyFont="1" applyAlignment="1">
      <alignment horizontal="right" vertical="top"/>
    </xf>
    <xf numFmtId="44" fontId="6" fillId="3" borderId="0" xfId="1" applyFont="1" applyFill="1" applyAlignment="1">
      <alignment vertical="top"/>
    </xf>
    <xf numFmtId="44" fontId="6" fillId="0" borderId="0" xfId="1" applyFont="1" applyFill="1" applyAlignment="1">
      <alignment horizontal="right" vertical="top" shrinkToFit="1"/>
    </xf>
    <xf numFmtId="44" fontId="3" fillId="0" borderId="0" xfId="1" applyFont="1" applyFill="1" applyBorder="1" applyAlignment="1">
      <alignment horizontal="right" vertical="top" shrinkToFit="1"/>
    </xf>
    <xf numFmtId="0" fontId="3" fillId="0" borderId="0" xfId="2" applyFont="1" applyFill="1" applyAlignment="1">
      <alignment horizontal="justify" vertical="top"/>
    </xf>
    <xf numFmtId="165" fontId="14" fillId="0" borderId="0" xfId="4" applyNumberFormat="1" applyFont="1" applyAlignment="1">
      <alignment vertical="top"/>
    </xf>
    <xf numFmtId="0" fontId="6" fillId="0" borderId="6" xfId="2" applyFont="1" applyBorder="1" applyAlignment="1">
      <alignment horizontal="center" vertical="top"/>
    </xf>
    <xf numFmtId="0" fontId="6" fillId="0" borderId="8" xfId="2" applyFont="1" applyBorder="1" applyAlignment="1">
      <alignment horizontal="center" vertical="top"/>
    </xf>
    <xf numFmtId="0" fontId="7" fillId="2" borderId="12" xfId="2" applyFont="1" applyFill="1" applyBorder="1" applyAlignment="1">
      <alignment horizontal="center" vertical="top"/>
    </xf>
    <xf numFmtId="0" fontId="7" fillId="2" borderId="13" xfId="2" applyFont="1" applyFill="1" applyBorder="1" applyAlignment="1">
      <alignment horizontal="center" vertical="top"/>
    </xf>
    <xf numFmtId="0" fontId="7" fillId="2" borderId="14" xfId="2" applyFont="1" applyFill="1" applyBorder="1" applyAlignment="1">
      <alignment horizontal="center" vertical="top"/>
    </xf>
    <xf numFmtId="0" fontId="7" fillId="2" borderId="0" xfId="5" applyNumberFormat="1" applyFont="1" applyFill="1" applyBorder="1" applyAlignment="1">
      <alignment horizontal="center" vertical="top"/>
    </xf>
    <xf numFmtId="0" fontId="7" fillId="2" borderId="0" xfId="5" applyNumberFormat="1" applyFont="1" applyFill="1" applyAlignment="1">
      <alignment horizontal="center" vertical="top"/>
    </xf>
    <xf numFmtId="0" fontId="3" fillId="0" borderId="1" xfId="2" applyFont="1" applyBorder="1" applyAlignment="1">
      <alignment horizontal="center" vertical="top"/>
    </xf>
    <xf numFmtId="0" fontId="3" fillId="0" borderId="5" xfId="2" applyFont="1" applyBorder="1" applyAlignment="1">
      <alignment horizontal="center" vertical="top"/>
    </xf>
    <xf numFmtId="0" fontId="3" fillId="0" borderId="6" xfId="2" applyFont="1" applyBorder="1" applyAlignment="1">
      <alignment horizontal="center" vertical="top"/>
    </xf>
    <xf numFmtId="0" fontId="3" fillId="0" borderId="8" xfId="2" applyFont="1" applyBorder="1" applyAlignment="1">
      <alignment horizontal="center" vertical="top"/>
    </xf>
    <xf numFmtId="0" fontId="6" fillId="0" borderId="3" xfId="2" applyFont="1" applyBorder="1" applyAlignment="1">
      <alignment horizontal="center" vertical="top"/>
    </xf>
    <xf numFmtId="0" fontId="6" fillId="0" borderId="4" xfId="2" applyFont="1" applyBorder="1" applyAlignment="1">
      <alignment horizontal="center" vertical="top"/>
    </xf>
    <xf numFmtId="0" fontId="3" fillId="0" borderId="0" xfId="2" applyFont="1" applyBorder="1" applyAlignment="1">
      <alignment horizontal="center" vertical="top"/>
    </xf>
    <xf numFmtId="0" fontId="3" fillId="0" borderId="7" xfId="2" applyFont="1" applyBorder="1" applyAlignment="1">
      <alignment horizontal="center" vertical="top"/>
    </xf>
    <xf numFmtId="0" fontId="6" fillId="0" borderId="6" xfId="2" applyFont="1" applyBorder="1" applyAlignment="1">
      <alignment horizontal="justify" vertical="top"/>
    </xf>
    <xf numFmtId="14" fontId="6" fillId="0" borderId="1" xfId="2" applyNumberFormat="1" applyFont="1" applyBorder="1" applyAlignment="1">
      <alignment horizontal="right" vertical="top"/>
    </xf>
    <xf numFmtId="14" fontId="6" fillId="0" borderId="3" xfId="2" applyNumberFormat="1" applyFont="1" applyBorder="1" applyAlignment="1">
      <alignment horizontal="right" vertical="top"/>
    </xf>
    <xf numFmtId="0" fontId="3" fillId="0" borderId="6" xfId="2" applyNumberFormat="1" applyFont="1" applyBorder="1" applyAlignment="1">
      <alignment horizontal="justify" vertical="top"/>
    </xf>
    <xf numFmtId="0" fontId="3" fillId="0" borderId="8" xfId="2" applyNumberFormat="1" applyFont="1" applyBorder="1" applyAlignment="1">
      <alignment horizontal="justify" vertical="top"/>
    </xf>
    <xf numFmtId="14" fontId="6" fillId="0" borderId="5" xfId="2" applyNumberFormat="1" applyFont="1" applyBorder="1" applyAlignment="1">
      <alignment horizontal="right" vertical="top"/>
    </xf>
    <xf numFmtId="14" fontId="6" fillId="0" borderId="0" xfId="2" applyNumberFormat="1" applyFont="1" applyBorder="1" applyAlignment="1">
      <alignment horizontal="right" vertical="top"/>
    </xf>
    <xf numFmtId="14" fontId="6" fillId="0" borderId="9" xfId="2" applyNumberFormat="1" applyFont="1" applyBorder="1" applyAlignment="1">
      <alignment horizontal="right" vertical="top"/>
    </xf>
    <xf numFmtId="14" fontId="6" fillId="0" borderId="10" xfId="2" applyNumberFormat="1" applyFont="1" applyBorder="1" applyAlignment="1">
      <alignment horizontal="right" vertical="top"/>
    </xf>
    <xf numFmtId="0" fontId="6" fillId="0" borderId="1" xfId="2" applyFont="1" applyBorder="1" applyAlignment="1">
      <alignment horizontal="center" vertical="top"/>
    </xf>
    <xf numFmtId="0" fontId="3" fillId="0" borderId="6" xfId="2" applyNumberFormat="1" applyFont="1" applyBorder="1" applyAlignment="1">
      <alignment horizontal="left" vertical="top"/>
    </xf>
    <xf numFmtId="0" fontId="3" fillId="0" borderId="8" xfId="2" applyNumberFormat="1" applyFont="1" applyBorder="1" applyAlignment="1">
      <alignment horizontal="left" vertical="top"/>
    </xf>
    <xf numFmtId="0" fontId="3" fillId="0" borderId="9" xfId="2" applyFont="1" applyBorder="1" applyAlignment="1">
      <alignment horizontal="center" vertical="top"/>
    </xf>
    <xf numFmtId="0" fontId="3" fillId="0" borderId="10" xfId="2" applyFont="1" applyBorder="1" applyAlignment="1">
      <alignment horizontal="center" vertical="top"/>
    </xf>
    <xf numFmtId="0" fontId="3" fillId="0" borderId="11" xfId="2" applyFont="1" applyBorder="1" applyAlignment="1">
      <alignment horizontal="center" vertical="top"/>
    </xf>
  </cellXfs>
  <cellStyles count="7">
    <cellStyle name="Moneda" xfId="1" builtinId="4"/>
    <cellStyle name="Moneda 2" xfId="4"/>
    <cellStyle name="Moneda 2 2" xfId="6"/>
    <cellStyle name="Normal" xfId="0" builtinId="0"/>
    <cellStyle name="Normal 2" xfId="2"/>
    <cellStyle name="Normal 2 2" xfId="5"/>
    <cellStyle name="Normal 3" xfId="3"/>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262552</xdr:colOff>
      <xdr:row>4</xdr:row>
      <xdr:rowOff>130631</xdr:rowOff>
    </xdr:from>
    <xdr:to>
      <xdr:col>1</xdr:col>
      <xdr:colOff>1366892</xdr:colOff>
      <xdr:row>8</xdr:row>
      <xdr:rowOff>192633</xdr:rowOff>
    </xdr:to>
    <xdr:pic>
      <xdr:nvPicPr>
        <xdr:cNvPr id="2" name="Imagen 4">
          <a:extLst>
            <a:ext uri="{FF2B5EF4-FFF2-40B4-BE49-F238E27FC236}">
              <a16:creationId xmlns:a16="http://schemas.microsoft.com/office/drawing/2014/main" id="{0942A209-4D16-4574-AE19-D331D116C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02" y="1206956"/>
          <a:ext cx="1104340" cy="1062127"/>
        </a:xfrm>
        <a:prstGeom prst="rect">
          <a:avLst/>
        </a:prstGeom>
      </xdr:spPr>
    </xdr:pic>
    <xdr:clientData/>
  </xdr:twoCellAnchor>
  <xdr:twoCellAnchor>
    <xdr:from>
      <xdr:col>7</xdr:col>
      <xdr:colOff>6021</xdr:colOff>
      <xdr:row>4</xdr:row>
      <xdr:rowOff>213635</xdr:rowOff>
    </xdr:from>
    <xdr:to>
      <xdr:col>7</xdr:col>
      <xdr:colOff>1456735</xdr:colOff>
      <xdr:row>5</xdr:row>
      <xdr:rowOff>206456</xdr:rowOff>
    </xdr:to>
    <xdr:pic>
      <xdr:nvPicPr>
        <xdr:cNvPr id="3" name="Imagen 7">
          <a:extLst>
            <a:ext uri="{FF2B5EF4-FFF2-40B4-BE49-F238E27FC236}">
              <a16:creationId xmlns:a16="http://schemas.microsoft.com/office/drawing/2014/main" id="{47A73678-DB79-4B13-AB27-66514F0A79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83596" y="1289960"/>
          <a:ext cx="1450714" cy="2309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96"/>
  <sheetViews>
    <sheetView showGridLines="0" showZeros="0" tabSelected="1" view="pageBreakPreview" topLeftCell="A70" zoomScale="70" zoomScaleNormal="70" zoomScaleSheetLayoutView="70" workbookViewId="0">
      <selection activeCell="A17" sqref="A17:XFD17"/>
    </sheetView>
  </sheetViews>
  <sheetFormatPr baseColWidth="10" defaultColWidth="9.140625" defaultRowHeight="21" x14ac:dyDescent="0.25"/>
  <cols>
    <col min="1" max="1" width="4.85546875" style="1" customWidth="1"/>
    <col min="2" max="2" width="23.5703125" style="1" customWidth="1"/>
    <col min="3" max="3" width="74.42578125" style="1" customWidth="1"/>
    <col min="4" max="4" width="13.140625" style="1" customWidth="1"/>
    <col min="5" max="5" width="11" style="1" customWidth="1"/>
    <col min="6" max="6" width="15.140625" style="66" customWidth="1"/>
    <col min="7" max="7" width="25.85546875" style="1" customWidth="1"/>
    <col min="8" max="8" width="22.42578125" style="1" customWidth="1"/>
    <col min="9" max="10" width="15.7109375" style="1" customWidth="1"/>
    <col min="11" max="12" width="11.5703125" style="1" bestFit="1" customWidth="1"/>
    <col min="13" max="13" width="10.42578125" style="1" bestFit="1" customWidth="1"/>
    <col min="14" max="14" width="11.85546875" style="1" bestFit="1" customWidth="1"/>
    <col min="15" max="22" width="9.140625" style="1"/>
    <col min="23" max="23" width="16.5703125" style="2" bestFit="1" customWidth="1"/>
    <col min="24" max="26" width="9.140625" style="1"/>
    <col min="27" max="27" width="15.5703125" style="1" bestFit="1" customWidth="1"/>
    <col min="28" max="16384" width="9.140625" style="1"/>
  </cols>
  <sheetData>
    <row r="1" spans="2:23" ht="12.75" customHeight="1" thickBot="1" x14ac:dyDescent="0.3"/>
    <row r="2" spans="2:23" ht="15.75" customHeight="1" x14ac:dyDescent="0.25">
      <c r="B2" s="84"/>
      <c r="C2" s="3" t="s">
        <v>0</v>
      </c>
      <c r="D2" s="88" t="s">
        <v>1</v>
      </c>
      <c r="E2" s="88"/>
      <c r="F2" s="88"/>
      <c r="G2" s="89"/>
      <c r="H2" s="4"/>
    </row>
    <row r="3" spans="2:23" ht="15" customHeight="1" x14ac:dyDescent="0.25">
      <c r="B3" s="85"/>
      <c r="C3" s="5" t="s">
        <v>2</v>
      </c>
      <c r="D3" s="90" t="s">
        <v>103</v>
      </c>
      <c r="E3" s="90"/>
      <c r="F3" s="90"/>
      <c r="G3" s="91"/>
      <c r="H3" s="6"/>
    </row>
    <row r="4" spans="2:23" ht="9.75" customHeight="1" x14ac:dyDescent="0.25">
      <c r="B4" s="85"/>
      <c r="C4" s="92" t="s">
        <v>36</v>
      </c>
      <c r="D4" s="90"/>
      <c r="E4" s="90"/>
      <c r="F4" s="90"/>
      <c r="G4" s="91"/>
      <c r="H4" s="6"/>
    </row>
    <row r="5" spans="2:23" ht="18" customHeight="1" x14ac:dyDescent="0.25">
      <c r="B5" s="85"/>
      <c r="C5" s="92"/>
      <c r="D5" s="90"/>
      <c r="E5" s="90"/>
      <c r="F5" s="90"/>
      <c r="G5" s="91"/>
      <c r="H5" s="6"/>
    </row>
    <row r="6" spans="2:23" ht="12" customHeight="1" thickBot="1" x14ac:dyDescent="0.3">
      <c r="B6" s="85"/>
      <c r="C6" s="7"/>
      <c r="D6" s="90"/>
      <c r="E6" s="90"/>
      <c r="F6" s="90"/>
      <c r="G6" s="91"/>
      <c r="H6" s="6"/>
    </row>
    <row r="7" spans="2:23" ht="12" customHeight="1" x14ac:dyDescent="0.25">
      <c r="B7" s="86"/>
      <c r="C7" s="8" t="s">
        <v>3</v>
      </c>
      <c r="D7" s="93" t="s">
        <v>4</v>
      </c>
      <c r="E7" s="94"/>
      <c r="F7" s="94"/>
      <c r="G7" s="9"/>
      <c r="H7" s="6"/>
    </row>
    <row r="8" spans="2:23" ht="13.5" customHeight="1" x14ac:dyDescent="0.25">
      <c r="B8" s="86"/>
      <c r="C8" s="95" t="s">
        <v>104</v>
      </c>
      <c r="D8" s="97" t="s">
        <v>5</v>
      </c>
      <c r="E8" s="98"/>
      <c r="F8" s="98"/>
      <c r="G8" s="10"/>
      <c r="H8" s="6"/>
    </row>
    <row r="9" spans="2:23" ht="14.25" customHeight="1" x14ac:dyDescent="0.25">
      <c r="B9" s="86"/>
      <c r="C9" s="95"/>
      <c r="D9" s="11"/>
      <c r="E9" s="98" t="s">
        <v>6</v>
      </c>
      <c r="F9" s="98"/>
      <c r="G9" s="12"/>
      <c r="H9" s="6"/>
    </row>
    <row r="10" spans="2:23" ht="21.75" thickBot="1" x14ac:dyDescent="0.3">
      <c r="B10" s="86"/>
      <c r="C10" s="96"/>
      <c r="D10" s="99" t="s">
        <v>7</v>
      </c>
      <c r="E10" s="100"/>
      <c r="F10" s="100"/>
      <c r="G10" s="14"/>
      <c r="H10" s="15"/>
    </row>
    <row r="11" spans="2:23" ht="16.5" customHeight="1" x14ac:dyDescent="0.25">
      <c r="B11" s="86"/>
      <c r="C11" s="16" t="s">
        <v>8</v>
      </c>
      <c r="D11" s="101" t="s">
        <v>9</v>
      </c>
      <c r="E11" s="88"/>
      <c r="F11" s="88"/>
      <c r="G11" s="89"/>
      <c r="H11" s="17" t="s">
        <v>10</v>
      </c>
    </row>
    <row r="12" spans="2:23" ht="18" customHeight="1" x14ac:dyDescent="0.25">
      <c r="B12" s="86"/>
      <c r="C12" s="102"/>
      <c r="D12" s="85">
        <v>0</v>
      </c>
      <c r="E12" s="90"/>
      <c r="F12" s="90"/>
      <c r="G12" s="91"/>
      <c r="H12" s="77"/>
    </row>
    <row r="13" spans="2:23" ht="23.25" customHeight="1" thickBot="1" x14ac:dyDescent="0.3">
      <c r="B13" s="87"/>
      <c r="C13" s="103"/>
      <c r="D13" s="104"/>
      <c r="E13" s="105"/>
      <c r="F13" s="105"/>
      <c r="G13" s="106"/>
      <c r="H13" s="78"/>
    </row>
    <row r="14" spans="2:23" ht="23.25" customHeight="1" thickBot="1" x14ac:dyDescent="0.3"/>
    <row r="15" spans="2:23" ht="15.75" customHeight="1" thickBot="1" x14ac:dyDescent="0.3">
      <c r="B15" s="79" t="s">
        <v>11</v>
      </c>
      <c r="C15" s="80"/>
      <c r="D15" s="80"/>
      <c r="E15" s="80"/>
      <c r="F15" s="80"/>
      <c r="G15" s="80"/>
      <c r="H15" s="81"/>
    </row>
    <row r="16" spans="2:23" s="19" customFormat="1" ht="17.25" customHeight="1" thickBot="1" x14ac:dyDescent="0.3">
      <c r="B16" s="18"/>
      <c r="C16" s="18"/>
      <c r="D16" s="18"/>
      <c r="E16" s="18"/>
      <c r="F16" s="67"/>
      <c r="G16" s="18"/>
      <c r="H16" s="18"/>
      <c r="W16" s="20"/>
    </row>
    <row r="17" spans="2:27" ht="26.25" thickBot="1" x14ac:dyDescent="0.3">
      <c r="B17" s="21" t="s">
        <v>12</v>
      </c>
      <c r="C17" s="22" t="s">
        <v>13</v>
      </c>
      <c r="D17" s="22" t="s">
        <v>14</v>
      </c>
      <c r="E17" s="22" t="s">
        <v>15</v>
      </c>
      <c r="F17" s="68" t="s">
        <v>16</v>
      </c>
      <c r="G17" s="22" t="s">
        <v>17</v>
      </c>
      <c r="H17" s="23" t="s">
        <v>18</v>
      </c>
    </row>
    <row r="18" spans="2:27" ht="51" x14ac:dyDescent="0.25">
      <c r="B18" s="24"/>
      <c r="C18" s="25" t="str">
        <f>+C8</f>
        <v>Construcción de Unidad Deportiva, incluye: cancha de usos múltiples, cancha de futbol soccer, juegos infantiles, andadores, alumbrado, cerco perimetral, gimnasio al aire libre, estacionamiento, gradas, jardinería, ingreso y módulo de baños, en la localidad de Juanacatlán, municipio de Tapalpa, Jalisco. Frente 2.</v>
      </c>
      <c r="D18" s="26"/>
      <c r="E18" s="27"/>
      <c r="F18" s="69"/>
      <c r="G18" s="28"/>
      <c r="H18" s="29"/>
    </row>
    <row r="19" spans="2:27" s="30" customFormat="1" x14ac:dyDescent="0.25">
      <c r="B19" s="56" t="s">
        <v>19</v>
      </c>
      <c r="C19" s="59" t="s">
        <v>72</v>
      </c>
      <c r="D19"/>
      <c r="E19"/>
      <c r="F19" s="70"/>
      <c r="G19" s="28"/>
      <c r="H19" s="55">
        <f>+H20+H27+H33+H36</f>
        <v>0</v>
      </c>
      <c r="I19" s="33"/>
      <c r="J19" s="33"/>
      <c r="K19" s="13"/>
      <c r="W19" s="2"/>
      <c r="AA19" s="50"/>
    </row>
    <row r="20" spans="2:27" s="30" customFormat="1" x14ac:dyDescent="0.25">
      <c r="B20" s="63" t="s">
        <v>97</v>
      </c>
      <c r="C20" s="63" t="s">
        <v>37</v>
      </c>
      <c r="D20"/>
      <c r="E20" s="62"/>
      <c r="F20" s="70"/>
      <c r="G20" s="28"/>
      <c r="H20" s="76">
        <f>SUM(H21:H26)</f>
        <v>0</v>
      </c>
      <c r="I20" s="33"/>
      <c r="J20" s="33"/>
      <c r="K20" s="13"/>
      <c r="W20" s="2"/>
      <c r="AA20" s="50"/>
    </row>
    <row r="21" spans="2:27" s="30" customFormat="1" ht="76.5" x14ac:dyDescent="0.25">
      <c r="B21" s="64" t="s">
        <v>20</v>
      </c>
      <c r="C21" s="75" t="s">
        <v>43</v>
      </c>
      <c r="D21" s="64" t="s">
        <v>21</v>
      </c>
      <c r="E21" s="65">
        <v>8140</v>
      </c>
      <c r="F21" s="32"/>
      <c r="G21" s="28"/>
      <c r="H21" s="32">
        <f>+F21*E21</f>
        <v>0</v>
      </c>
      <c r="I21" s="33"/>
      <c r="J21" s="33"/>
      <c r="K21" s="13"/>
      <c r="W21" s="2"/>
      <c r="AA21" s="50"/>
    </row>
    <row r="22" spans="2:27" s="30" customFormat="1" ht="63.75" x14ac:dyDescent="0.25">
      <c r="B22" s="64" t="s">
        <v>22</v>
      </c>
      <c r="C22" s="75" t="s">
        <v>44</v>
      </c>
      <c r="D22" s="64" t="s">
        <v>39</v>
      </c>
      <c r="E22" s="65">
        <v>2</v>
      </c>
      <c r="F22" s="32"/>
      <c r="G22" s="28"/>
      <c r="H22" s="32">
        <f t="shared" ref="H22:H57" si="0">+F22*E22</f>
        <v>0</v>
      </c>
      <c r="I22" s="33"/>
      <c r="J22" s="33"/>
      <c r="K22" s="13"/>
      <c r="W22" s="2"/>
      <c r="AA22" s="50"/>
    </row>
    <row r="23" spans="2:27" s="30" customFormat="1" ht="63.75" x14ac:dyDescent="0.25">
      <c r="B23" s="64" t="s">
        <v>23</v>
      </c>
      <c r="C23" s="75" t="s">
        <v>45</v>
      </c>
      <c r="D23" s="64" t="s">
        <v>40</v>
      </c>
      <c r="E23" s="65">
        <v>345.5</v>
      </c>
      <c r="F23" s="32"/>
      <c r="G23" s="28"/>
      <c r="H23" s="32">
        <f t="shared" si="0"/>
        <v>0</v>
      </c>
      <c r="I23" s="33"/>
      <c r="J23" s="33"/>
      <c r="K23" s="13"/>
      <c r="W23" s="2"/>
      <c r="AA23" s="50"/>
    </row>
    <row r="24" spans="2:27" s="30" customFormat="1" ht="89.25" x14ac:dyDescent="0.25">
      <c r="B24" s="64" t="s">
        <v>38</v>
      </c>
      <c r="C24" s="75" t="s">
        <v>46</v>
      </c>
      <c r="D24" s="64" t="s">
        <v>28</v>
      </c>
      <c r="E24" s="65">
        <v>1628</v>
      </c>
      <c r="F24" s="32"/>
      <c r="G24" s="28"/>
      <c r="H24" s="32">
        <f t="shared" si="0"/>
        <v>0</v>
      </c>
      <c r="I24" s="33"/>
      <c r="J24" s="33"/>
      <c r="K24" s="13"/>
      <c r="W24" s="2"/>
      <c r="AA24" s="50"/>
    </row>
    <row r="25" spans="2:27" s="30" customFormat="1" ht="63.75" x14ac:dyDescent="0.25">
      <c r="B25" s="64" t="s">
        <v>24</v>
      </c>
      <c r="C25" s="75" t="s">
        <v>47</v>
      </c>
      <c r="D25" s="64" t="s">
        <v>28</v>
      </c>
      <c r="E25" s="65">
        <v>1628</v>
      </c>
      <c r="F25" s="32"/>
      <c r="G25" s="28"/>
      <c r="H25" s="32">
        <f t="shared" si="0"/>
        <v>0</v>
      </c>
      <c r="I25" s="33"/>
      <c r="J25" s="33"/>
      <c r="K25" s="13"/>
      <c r="W25" s="2"/>
      <c r="AA25" s="50"/>
    </row>
    <row r="26" spans="2:27" s="30" customFormat="1" ht="76.5" x14ac:dyDescent="0.25">
      <c r="B26" s="64" t="s">
        <v>25</v>
      </c>
      <c r="C26" s="75" t="s">
        <v>48</v>
      </c>
      <c r="D26" s="64" t="s">
        <v>41</v>
      </c>
      <c r="E26" s="65">
        <v>3256</v>
      </c>
      <c r="F26" s="32"/>
      <c r="G26" s="28"/>
      <c r="H26" s="32">
        <f t="shared" si="0"/>
        <v>0</v>
      </c>
      <c r="I26" s="33"/>
      <c r="J26" s="33"/>
      <c r="K26" s="13"/>
      <c r="W26" s="2"/>
      <c r="AA26" s="50"/>
    </row>
    <row r="27" spans="2:27" s="30" customFormat="1" x14ac:dyDescent="0.25">
      <c r="B27" s="63" t="s">
        <v>98</v>
      </c>
      <c r="C27" s="63" t="s">
        <v>64</v>
      </c>
      <c r="D27"/>
      <c r="E27"/>
      <c r="F27" s="32"/>
      <c r="G27" s="28"/>
      <c r="H27" s="76">
        <f>SUM(H28:H32)</f>
        <v>0</v>
      </c>
      <c r="I27" s="33"/>
      <c r="J27" s="33"/>
      <c r="K27" s="13"/>
      <c r="W27" s="2"/>
      <c r="AA27" s="50"/>
    </row>
    <row r="28" spans="2:27" s="30" customFormat="1" ht="89.25" x14ac:dyDescent="0.25">
      <c r="B28" s="64" t="s">
        <v>26</v>
      </c>
      <c r="C28" s="54" t="s">
        <v>49</v>
      </c>
      <c r="D28" s="64" t="s">
        <v>21</v>
      </c>
      <c r="E28" s="65">
        <v>7208</v>
      </c>
      <c r="F28" s="32"/>
      <c r="G28" s="28"/>
      <c r="H28" s="32">
        <f t="shared" si="0"/>
        <v>0</v>
      </c>
      <c r="I28" s="33"/>
      <c r="J28" s="33"/>
      <c r="K28" s="13"/>
      <c r="W28" s="2"/>
      <c r="AA28" s="50"/>
    </row>
    <row r="29" spans="2:27" s="30" customFormat="1" ht="51" x14ac:dyDescent="0.25">
      <c r="B29" s="64" t="s">
        <v>75</v>
      </c>
      <c r="C29" s="54" t="s">
        <v>50</v>
      </c>
      <c r="D29" s="64" t="s">
        <v>28</v>
      </c>
      <c r="E29" s="65">
        <v>2357.6999999999998</v>
      </c>
      <c r="F29" s="32"/>
      <c r="G29" s="28"/>
      <c r="H29" s="32">
        <f t="shared" si="0"/>
        <v>0</v>
      </c>
      <c r="I29" s="33"/>
      <c r="J29" s="33"/>
      <c r="K29" s="13"/>
      <c r="W29" s="2"/>
      <c r="AA29" s="50"/>
    </row>
    <row r="30" spans="2:27" s="30" customFormat="1" ht="89.25" x14ac:dyDescent="0.25">
      <c r="B30" s="64" t="s">
        <v>76</v>
      </c>
      <c r="C30" s="54" t="s">
        <v>51</v>
      </c>
      <c r="D30" s="64" t="s">
        <v>28</v>
      </c>
      <c r="E30" s="65">
        <v>991.7</v>
      </c>
      <c r="F30" s="32"/>
      <c r="G30" s="28"/>
      <c r="H30" s="32">
        <f t="shared" si="0"/>
        <v>0</v>
      </c>
      <c r="I30" s="33"/>
      <c r="J30" s="33"/>
      <c r="K30" s="13"/>
      <c r="W30" s="2"/>
      <c r="AA30" s="50"/>
    </row>
    <row r="31" spans="2:27" s="30" customFormat="1" ht="89.25" x14ac:dyDescent="0.25">
      <c r="B31" s="64" t="s">
        <v>77</v>
      </c>
      <c r="C31" s="54" t="s">
        <v>52</v>
      </c>
      <c r="D31" s="64" t="s">
        <v>21</v>
      </c>
      <c r="E31" s="65">
        <v>7208</v>
      </c>
      <c r="F31" s="32"/>
      <c r="G31" s="28"/>
      <c r="H31" s="32">
        <f t="shared" si="0"/>
        <v>0</v>
      </c>
      <c r="I31" s="33"/>
      <c r="J31" s="33"/>
      <c r="K31" s="13"/>
      <c r="W31" s="2"/>
      <c r="AA31" s="50"/>
    </row>
    <row r="32" spans="2:27" s="30" customFormat="1" ht="76.5" x14ac:dyDescent="0.25">
      <c r="B32" s="64" t="s">
        <v>78</v>
      </c>
      <c r="C32" s="54" t="s">
        <v>53</v>
      </c>
      <c r="D32" s="64" t="s">
        <v>21</v>
      </c>
      <c r="E32" s="65">
        <v>208</v>
      </c>
      <c r="F32" s="32"/>
      <c r="G32" s="28"/>
      <c r="H32" s="32">
        <f t="shared" si="0"/>
        <v>0</v>
      </c>
      <c r="I32" s="33"/>
      <c r="J32" s="33"/>
      <c r="K32" s="13"/>
      <c r="W32" s="2"/>
      <c r="AA32" s="50"/>
    </row>
    <row r="33" spans="2:27" s="30" customFormat="1" x14ac:dyDescent="0.25">
      <c r="B33" s="63" t="s">
        <v>99</v>
      </c>
      <c r="C33" s="63" t="s">
        <v>65</v>
      </c>
      <c r="D33"/>
      <c r="E33"/>
      <c r="F33" s="32"/>
      <c r="G33" s="28"/>
      <c r="H33" s="76">
        <f>SUM(H34:H35)</f>
        <v>0</v>
      </c>
      <c r="I33" s="33"/>
      <c r="J33" s="33"/>
      <c r="K33" s="13"/>
      <c r="W33" s="2"/>
      <c r="AA33" s="50"/>
    </row>
    <row r="34" spans="2:27" s="30" customFormat="1" ht="76.5" x14ac:dyDescent="0.25">
      <c r="B34" s="64" t="s">
        <v>79</v>
      </c>
      <c r="C34" s="54" t="s">
        <v>54</v>
      </c>
      <c r="D34" s="64" t="s">
        <v>28</v>
      </c>
      <c r="E34" s="65">
        <v>33</v>
      </c>
      <c r="F34" s="32"/>
      <c r="G34" s="28"/>
      <c r="H34" s="32">
        <f t="shared" si="0"/>
        <v>0</v>
      </c>
      <c r="I34" s="33"/>
      <c r="J34" s="33"/>
      <c r="K34" s="13"/>
      <c r="W34" s="2"/>
      <c r="AA34" s="50"/>
    </row>
    <row r="35" spans="2:27" s="30" customFormat="1" ht="25.5" x14ac:dyDescent="0.25">
      <c r="B35" s="64" t="s">
        <v>27</v>
      </c>
      <c r="C35" s="54" t="s">
        <v>55</v>
      </c>
      <c r="D35" s="64" t="s">
        <v>28</v>
      </c>
      <c r="E35" s="65">
        <v>52.8</v>
      </c>
      <c r="F35" s="32"/>
      <c r="G35" s="28"/>
      <c r="H35" s="32">
        <f t="shared" si="0"/>
        <v>0</v>
      </c>
      <c r="I35" s="33"/>
      <c r="J35" s="33"/>
      <c r="K35" s="13"/>
      <c r="W35" s="2"/>
      <c r="AA35" s="50"/>
    </row>
    <row r="36" spans="2:27" s="30" customFormat="1" x14ac:dyDescent="0.25">
      <c r="B36" s="63" t="s">
        <v>100</v>
      </c>
      <c r="C36" s="63" t="s">
        <v>66</v>
      </c>
      <c r="D36"/>
      <c r="E36"/>
      <c r="F36" s="32"/>
      <c r="G36" s="28"/>
      <c r="H36" s="76">
        <f>SUM(H37:H38)</f>
        <v>0</v>
      </c>
      <c r="I36" s="33"/>
      <c r="J36" s="33"/>
      <c r="K36" s="13"/>
      <c r="W36" s="2"/>
      <c r="AA36" s="50"/>
    </row>
    <row r="37" spans="2:27" s="30" customFormat="1" ht="76.5" x14ac:dyDescent="0.25">
      <c r="B37" s="64" t="s">
        <v>80</v>
      </c>
      <c r="C37" s="54" t="s">
        <v>105</v>
      </c>
      <c r="D37" s="64" t="s">
        <v>21</v>
      </c>
      <c r="E37" s="65">
        <v>7208</v>
      </c>
      <c r="F37" s="32"/>
      <c r="G37" s="28"/>
      <c r="H37" s="32">
        <f t="shared" si="0"/>
        <v>0</v>
      </c>
      <c r="I37" s="33"/>
      <c r="J37" s="33"/>
      <c r="K37" s="13"/>
      <c r="W37" s="2"/>
      <c r="AA37" s="50"/>
    </row>
    <row r="38" spans="2:27" s="30" customFormat="1" ht="114.75" x14ac:dyDescent="0.25">
      <c r="B38" s="64" t="s">
        <v>81</v>
      </c>
      <c r="C38" s="54" t="s">
        <v>56</v>
      </c>
      <c r="D38" s="64" t="s">
        <v>39</v>
      </c>
      <c r="E38" s="65">
        <v>2</v>
      </c>
      <c r="F38" s="32"/>
      <c r="G38" s="28"/>
      <c r="H38" s="32">
        <f t="shared" si="0"/>
        <v>0</v>
      </c>
      <c r="I38" s="33"/>
      <c r="J38" s="33"/>
      <c r="K38" s="13"/>
      <c r="W38" s="2"/>
      <c r="AA38" s="50"/>
    </row>
    <row r="39" spans="2:27" s="30" customFormat="1" x14ac:dyDescent="0.25">
      <c r="B39" s="56" t="s">
        <v>29</v>
      </c>
      <c r="C39" s="59" t="s">
        <v>73</v>
      </c>
      <c r="D39"/>
      <c r="E39"/>
      <c r="F39" s="32"/>
      <c r="G39" s="28"/>
      <c r="H39" s="55">
        <f>SUM(H40:H42)</f>
        <v>0</v>
      </c>
      <c r="I39" s="33"/>
      <c r="J39" s="33"/>
      <c r="K39" s="13"/>
      <c r="W39" s="2"/>
      <c r="AA39" s="50"/>
    </row>
    <row r="40" spans="2:27" s="30" customFormat="1" ht="191.25" x14ac:dyDescent="0.25">
      <c r="B40" s="64" t="s">
        <v>82</v>
      </c>
      <c r="C40" s="54" t="s">
        <v>67</v>
      </c>
      <c r="D40" s="64" t="s">
        <v>40</v>
      </c>
      <c r="E40" s="65">
        <v>285</v>
      </c>
      <c r="F40" s="32"/>
      <c r="G40" s="28"/>
      <c r="H40" s="32">
        <f t="shared" si="0"/>
        <v>0</v>
      </c>
      <c r="I40" s="33"/>
      <c r="J40" s="33"/>
      <c r="K40" s="13"/>
      <c r="W40" s="2"/>
      <c r="AA40" s="50"/>
    </row>
    <row r="41" spans="2:27" s="30" customFormat="1" ht="191.25" x14ac:dyDescent="0.25">
      <c r="B41" s="64" t="s">
        <v>83</v>
      </c>
      <c r="C41" s="54" t="s">
        <v>68</v>
      </c>
      <c r="D41" s="64" t="s">
        <v>39</v>
      </c>
      <c r="E41" s="65">
        <v>2</v>
      </c>
      <c r="F41" s="32"/>
      <c r="G41" s="28"/>
      <c r="H41" s="32">
        <f t="shared" si="0"/>
        <v>0</v>
      </c>
      <c r="I41" s="33"/>
      <c r="J41" s="33"/>
      <c r="K41" s="13"/>
      <c r="W41" s="2"/>
      <c r="AA41" s="50"/>
    </row>
    <row r="42" spans="2:27" s="30" customFormat="1" ht="191.25" x14ac:dyDescent="0.25">
      <c r="B42" s="64" t="s">
        <v>84</v>
      </c>
      <c r="C42" s="54" t="s">
        <v>69</v>
      </c>
      <c r="D42" s="64" t="s">
        <v>39</v>
      </c>
      <c r="E42" s="65">
        <v>2</v>
      </c>
      <c r="F42" s="32"/>
      <c r="G42" s="28"/>
      <c r="H42" s="32">
        <f t="shared" si="0"/>
        <v>0</v>
      </c>
      <c r="I42" s="33"/>
      <c r="J42" s="33"/>
      <c r="K42" s="13"/>
      <c r="W42" s="2"/>
      <c r="AA42" s="50"/>
    </row>
    <row r="43" spans="2:27" s="30" customFormat="1" x14ac:dyDescent="0.25">
      <c r="B43" s="56" t="s">
        <v>30</v>
      </c>
      <c r="C43" s="59" t="s">
        <v>74</v>
      </c>
      <c r="D43"/>
      <c r="E43"/>
      <c r="F43" s="32"/>
      <c r="G43" s="28"/>
      <c r="H43" s="55">
        <f>+H44+H49</f>
        <v>0</v>
      </c>
      <c r="I43" s="33"/>
      <c r="J43" s="33"/>
      <c r="K43" s="13"/>
      <c r="W43" s="2"/>
      <c r="AA43" s="50"/>
    </row>
    <row r="44" spans="2:27" s="30" customFormat="1" x14ac:dyDescent="0.25">
      <c r="B44" s="63" t="s">
        <v>101</v>
      </c>
      <c r="C44" s="63" t="s">
        <v>70</v>
      </c>
      <c r="D44"/>
      <c r="E44"/>
      <c r="F44" s="32"/>
      <c r="G44" s="28"/>
      <c r="H44" s="76">
        <f>SUM(H45:H48)</f>
        <v>0</v>
      </c>
      <c r="I44" s="33"/>
      <c r="J44" s="33"/>
      <c r="K44" s="13"/>
      <c r="W44" s="2"/>
      <c r="AA44" s="50"/>
    </row>
    <row r="45" spans="2:27" s="30" customFormat="1" ht="76.5" x14ac:dyDescent="0.25">
      <c r="B45" s="64" t="s">
        <v>85</v>
      </c>
      <c r="C45" s="54" t="s">
        <v>54</v>
      </c>
      <c r="D45" s="64" t="s">
        <v>28</v>
      </c>
      <c r="E45" s="65">
        <v>19.2</v>
      </c>
      <c r="F45" s="32"/>
      <c r="G45" s="28"/>
      <c r="H45" s="32">
        <f t="shared" si="0"/>
        <v>0</v>
      </c>
      <c r="I45" s="33"/>
      <c r="J45" s="33"/>
      <c r="K45" s="13"/>
      <c r="W45" s="2"/>
      <c r="AA45" s="50"/>
    </row>
    <row r="46" spans="2:27" s="30" customFormat="1" ht="38.25" x14ac:dyDescent="0.25">
      <c r="B46" s="64" t="s">
        <v>86</v>
      </c>
      <c r="C46" s="54" t="s">
        <v>57</v>
      </c>
      <c r="D46" s="64" t="s">
        <v>28</v>
      </c>
      <c r="E46" s="65">
        <v>14.4</v>
      </c>
      <c r="F46" s="32"/>
      <c r="G46" s="28"/>
      <c r="H46" s="32">
        <f t="shared" si="0"/>
        <v>0</v>
      </c>
      <c r="I46" s="33"/>
      <c r="J46" s="33"/>
      <c r="K46" s="13"/>
      <c r="W46" s="2"/>
      <c r="AA46" s="50"/>
    </row>
    <row r="47" spans="2:27" s="30" customFormat="1" ht="38.25" x14ac:dyDescent="0.25">
      <c r="B47" s="64" t="s">
        <v>87</v>
      </c>
      <c r="C47" s="54" t="s">
        <v>58</v>
      </c>
      <c r="D47" s="64" t="s">
        <v>21</v>
      </c>
      <c r="E47" s="65">
        <v>96</v>
      </c>
      <c r="F47" s="32"/>
      <c r="G47" s="28"/>
      <c r="H47" s="32">
        <f t="shared" si="0"/>
        <v>0</v>
      </c>
      <c r="I47" s="33"/>
      <c r="J47" s="33"/>
      <c r="K47" s="13"/>
      <c r="W47" s="2"/>
      <c r="AA47" s="50"/>
    </row>
    <row r="48" spans="2:27" s="30" customFormat="1" ht="38.25" x14ac:dyDescent="0.25">
      <c r="B48" s="64" t="s">
        <v>88</v>
      </c>
      <c r="C48" s="54" t="s">
        <v>59</v>
      </c>
      <c r="D48" s="64" t="s">
        <v>42</v>
      </c>
      <c r="E48" s="65">
        <v>2777.32</v>
      </c>
      <c r="F48" s="32"/>
      <c r="G48" s="28"/>
      <c r="H48" s="32">
        <f t="shared" si="0"/>
        <v>0</v>
      </c>
      <c r="I48" s="33"/>
      <c r="J48" s="33"/>
      <c r="K48" s="13"/>
      <c r="W48" s="2"/>
      <c r="AA48" s="50"/>
    </row>
    <row r="49" spans="2:27" s="30" customFormat="1" x14ac:dyDescent="0.25">
      <c r="B49" s="63" t="s">
        <v>102</v>
      </c>
      <c r="C49" s="63" t="s">
        <v>71</v>
      </c>
      <c r="D49"/>
      <c r="E49"/>
      <c r="F49" s="32"/>
      <c r="G49" s="28"/>
      <c r="H49" s="76">
        <f>SUM(H50:H57)</f>
        <v>0</v>
      </c>
      <c r="I49" s="33"/>
      <c r="J49" s="33"/>
      <c r="K49" s="13"/>
      <c r="W49" s="2"/>
      <c r="AA49" s="50"/>
    </row>
    <row r="50" spans="2:27" s="30" customFormat="1" ht="76.5" x14ac:dyDescent="0.25">
      <c r="B50" s="64" t="s">
        <v>89</v>
      </c>
      <c r="C50" s="54" t="s">
        <v>43</v>
      </c>
      <c r="D50" s="64" t="s">
        <v>21</v>
      </c>
      <c r="E50" s="65">
        <v>270</v>
      </c>
      <c r="F50" s="32"/>
      <c r="G50" s="28"/>
      <c r="H50" s="32">
        <f t="shared" si="0"/>
        <v>0</v>
      </c>
      <c r="I50" s="33"/>
      <c r="J50" s="33"/>
      <c r="K50" s="13"/>
      <c r="W50" s="2"/>
      <c r="AA50" s="50"/>
    </row>
    <row r="51" spans="2:27" s="30" customFormat="1" ht="51" x14ac:dyDescent="0.25">
      <c r="B51" s="64" t="s">
        <v>90</v>
      </c>
      <c r="C51" s="54" t="s">
        <v>60</v>
      </c>
      <c r="D51" s="64" t="s">
        <v>28</v>
      </c>
      <c r="E51" s="65">
        <v>193.2</v>
      </c>
      <c r="F51" s="32"/>
      <c r="G51" s="28"/>
      <c r="H51" s="32">
        <f t="shared" si="0"/>
        <v>0</v>
      </c>
      <c r="I51" s="33"/>
      <c r="J51" s="33"/>
      <c r="K51" s="13"/>
      <c r="W51" s="2"/>
      <c r="AA51" s="50"/>
    </row>
    <row r="52" spans="2:27" s="30" customFormat="1" ht="76.5" x14ac:dyDescent="0.25">
      <c r="B52" s="64" t="s">
        <v>91</v>
      </c>
      <c r="C52" s="54" t="s">
        <v>54</v>
      </c>
      <c r="D52" s="64" t="s">
        <v>28</v>
      </c>
      <c r="E52" s="65">
        <v>30</v>
      </c>
      <c r="F52" s="32"/>
      <c r="G52" s="28"/>
      <c r="H52" s="32">
        <f t="shared" si="0"/>
        <v>0</v>
      </c>
      <c r="I52" s="33"/>
      <c r="J52" s="33"/>
      <c r="K52" s="13"/>
      <c r="W52" s="2"/>
      <c r="AA52" s="50"/>
    </row>
    <row r="53" spans="2:27" s="30" customFormat="1" ht="25.5" x14ac:dyDescent="0.25">
      <c r="B53" s="64" t="s">
        <v>92</v>
      </c>
      <c r="C53" s="54" t="s">
        <v>61</v>
      </c>
      <c r="D53" s="64" t="s">
        <v>21</v>
      </c>
      <c r="E53" s="65">
        <v>241.56</v>
      </c>
      <c r="F53" s="32"/>
      <c r="G53" s="28"/>
      <c r="H53" s="32">
        <f t="shared" si="0"/>
        <v>0</v>
      </c>
      <c r="I53" s="33"/>
      <c r="J53" s="33"/>
      <c r="K53" s="13"/>
      <c r="W53" s="2"/>
      <c r="AA53" s="50"/>
    </row>
    <row r="54" spans="2:27" s="30" customFormat="1" ht="25.5" x14ac:dyDescent="0.25">
      <c r="B54" s="64" t="s">
        <v>93</v>
      </c>
      <c r="C54" s="54" t="s">
        <v>62</v>
      </c>
      <c r="D54" s="64" t="s">
        <v>21</v>
      </c>
      <c r="E54" s="65">
        <v>197.6</v>
      </c>
      <c r="F54" s="32"/>
      <c r="G54" s="28"/>
      <c r="H54" s="32">
        <f t="shared" si="0"/>
        <v>0</v>
      </c>
      <c r="I54" s="33"/>
      <c r="J54" s="33"/>
      <c r="K54" s="13"/>
      <c r="W54" s="2"/>
      <c r="AA54" s="50"/>
    </row>
    <row r="55" spans="2:27" s="30" customFormat="1" ht="38.25" x14ac:dyDescent="0.25">
      <c r="B55" s="64" t="s">
        <v>94</v>
      </c>
      <c r="C55" s="54" t="s">
        <v>63</v>
      </c>
      <c r="D55" s="64" t="s">
        <v>28</v>
      </c>
      <c r="E55" s="65">
        <v>45.32</v>
      </c>
      <c r="F55" s="32"/>
      <c r="G55" s="28"/>
      <c r="H55" s="32">
        <f t="shared" si="0"/>
        <v>0</v>
      </c>
      <c r="I55" s="33"/>
      <c r="J55" s="33"/>
      <c r="K55" s="13"/>
      <c r="W55" s="2"/>
      <c r="AA55" s="50"/>
    </row>
    <row r="56" spans="2:27" s="30" customFormat="1" ht="63.75" x14ac:dyDescent="0.25">
      <c r="B56" s="64" t="s">
        <v>95</v>
      </c>
      <c r="C56" s="54" t="s">
        <v>47</v>
      </c>
      <c r="D56" s="64" t="s">
        <v>28</v>
      </c>
      <c r="E56" s="65">
        <v>223.2</v>
      </c>
      <c r="F56" s="32"/>
      <c r="G56" s="28"/>
      <c r="H56" s="32">
        <f t="shared" si="0"/>
        <v>0</v>
      </c>
      <c r="I56" s="33"/>
      <c r="J56" s="33"/>
      <c r="K56" s="13"/>
      <c r="W56" s="2"/>
      <c r="AA56" s="50"/>
    </row>
    <row r="57" spans="2:27" s="30" customFormat="1" ht="76.5" x14ac:dyDescent="0.25">
      <c r="B57" s="64" t="s">
        <v>96</v>
      </c>
      <c r="C57" s="54" t="s">
        <v>48</v>
      </c>
      <c r="D57" s="64" t="s">
        <v>41</v>
      </c>
      <c r="E57" s="65">
        <v>446.4</v>
      </c>
      <c r="F57" s="32"/>
      <c r="G57" s="28"/>
      <c r="H57" s="32">
        <f t="shared" si="0"/>
        <v>0</v>
      </c>
      <c r="I57" s="33"/>
      <c r="J57" s="33"/>
      <c r="K57" s="13"/>
      <c r="W57" s="2"/>
      <c r="AA57" s="50"/>
    </row>
    <row r="58" spans="2:27" s="30" customFormat="1" x14ac:dyDescent="0.25">
      <c r="B58" s="56"/>
      <c r="C58" s="59"/>
      <c r="D58" s="56"/>
      <c r="E58" s="60"/>
      <c r="F58" s="71"/>
      <c r="G58" s="58"/>
      <c r="H58" s="61"/>
      <c r="I58" s="33"/>
      <c r="J58" s="33"/>
      <c r="K58" s="13"/>
      <c r="W58" s="34"/>
      <c r="AA58" s="50"/>
    </row>
    <row r="59" spans="2:27" s="30" customFormat="1" x14ac:dyDescent="0.25">
      <c r="B59" s="24"/>
      <c r="C59" s="54"/>
      <c r="D59" s="26"/>
      <c r="E59" s="31"/>
      <c r="F59" s="69"/>
      <c r="G59" s="28"/>
      <c r="H59" s="32"/>
      <c r="I59" s="33"/>
      <c r="J59" s="33"/>
      <c r="K59" s="13"/>
      <c r="W59" s="34"/>
      <c r="AA59" s="50"/>
    </row>
    <row r="60" spans="2:27" s="19" customFormat="1" x14ac:dyDescent="0.25">
      <c r="B60" s="35"/>
      <c r="C60" s="36" t="s">
        <v>31</v>
      </c>
      <c r="D60" s="35"/>
      <c r="E60" s="37"/>
      <c r="F60" s="72"/>
      <c r="G60" s="35"/>
      <c r="H60" s="35"/>
      <c r="W60" s="20"/>
      <c r="AA60" s="50"/>
    </row>
    <row r="61" spans="2:27" s="19" customFormat="1" ht="51" x14ac:dyDescent="0.25">
      <c r="B61" s="38"/>
      <c r="C61" s="39" t="str">
        <f>C18</f>
        <v>Construcción de Unidad Deportiva, incluye: cancha de usos múltiples, cancha de futbol soccer, juegos infantiles, andadores, alumbrado, cerco perimetral, gimnasio al aire libre, estacionamiento, gradas, jardinería, ingreso y módulo de baños, en la localidad de Juanacatlán, municipio de Tapalpa, Jalisco. Frente 2.</v>
      </c>
      <c r="D61" s="40"/>
      <c r="E61" s="41"/>
      <c r="F61" s="73"/>
      <c r="G61" s="42"/>
      <c r="H61" s="43">
        <f>+H62+H67+H68</f>
        <v>0</v>
      </c>
      <c r="W61" s="20"/>
      <c r="AA61" s="50"/>
    </row>
    <row r="62" spans="2:27" s="19" customFormat="1" ht="15" customHeight="1" x14ac:dyDescent="0.25">
      <c r="B62" s="56" t="s">
        <v>19</v>
      </c>
      <c r="C62" s="59" t="str">
        <f>+VLOOKUP(B62,$B$19:$H$49,2,0)</f>
        <v>CANCHA</v>
      </c>
      <c r="D62" s="51"/>
      <c r="E62" s="52"/>
      <c r="F62" s="74"/>
      <c r="G62" s="53"/>
      <c r="H62" s="55">
        <f>+VLOOKUP(B62,$B$19:$H$59,7,0)</f>
        <v>0</v>
      </c>
      <c r="W62" s="20"/>
      <c r="AA62" s="50"/>
    </row>
    <row r="63" spans="2:27" s="19" customFormat="1" ht="15" customHeight="1" x14ac:dyDescent="0.25">
      <c r="B63" s="63" t="s">
        <v>97</v>
      </c>
      <c r="C63" s="63" t="str">
        <f t="shared" ref="C63:C70" si="1">+VLOOKUP(B63,$B$19:$H$49,2,0)</f>
        <v>PRELIMINARES</v>
      </c>
      <c r="D63" s="51"/>
      <c r="E63" s="52"/>
      <c r="F63" s="74"/>
      <c r="G63" s="53"/>
      <c r="H63" s="76">
        <f t="shared" ref="H63:H70" si="2">+VLOOKUP(B63,$B$19:$H$59,7,0)</f>
        <v>0</v>
      </c>
      <c r="W63" s="20"/>
      <c r="AA63" s="50"/>
    </row>
    <row r="64" spans="2:27" s="19" customFormat="1" ht="15" customHeight="1" x14ac:dyDescent="0.25">
      <c r="B64" s="63" t="s">
        <v>98</v>
      </c>
      <c r="C64" s="63" t="str">
        <f t="shared" si="1"/>
        <v>TERRACERIAS</v>
      </c>
      <c r="D64" s="51"/>
      <c r="E64" s="52"/>
      <c r="F64" s="74"/>
      <c r="G64" s="53"/>
      <c r="H64" s="76">
        <f t="shared" si="2"/>
        <v>0</v>
      </c>
      <c r="W64" s="20"/>
      <c r="AA64" s="50"/>
    </row>
    <row r="65" spans="2:27" s="19" customFormat="1" ht="15" customHeight="1" x14ac:dyDescent="0.25">
      <c r="B65" s="63" t="s">
        <v>99</v>
      </c>
      <c r="C65" s="63" t="str">
        <f t="shared" si="1"/>
        <v>MURO DE CONTENCION</v>
      </c>
      <c r="D65" s="51"/>
      <c r="E65" s="52"/>
      <c r="F65" s="74"/>
      <c r="G65" s="53"/>
      <c r="H65" s="76">
        <f t="shared" si="2"/>
        <v>0</v>
      </c>
      <c r="W65" s="20"/>
      <c r="AA65" s="50"/>
    </row>
    <row r="66" spans="2:27" s="19" customFormat="1" ht="15" customHeight="1" x14ac:dyDescent="0.25">
      <c r="B66" s="63" t="s">
        <v>100</v>
      </c>
      <c r="C66" s="63" t="str">
        <f t="shared" si="1"/>
        <v>ACABADOS</v>
      </c>
      <c r="D66" s="51"/>
      <c r="E66" s="52"/>
      <c r="F66" s="74"/>
      <c r="G66" s="53"/>
      <c r="H66" s="76">
        <f t="shared" si="2"/>
        <v>0</v>
      </c>
      <c r="W66" s="20"/>
      <c r="AA66" s="50"/>
    </row>
    <row r="67" spans="2:27" s="19" customFormat="1" ht="15" customHeight="1" x14ac:dyDescent="0.25">
      <c r="B67" s="56" t="s">
        <v>29</v>
      </c>
      <c r="C67" s="59" t="str">
        <f t="shared" si="1"/>
        <v>CERCA PERIMETRAL</v>
      </c>
      <c r="D67" s="51"/>
      <c r="E67" s="52"/>
      <c r="F67" s="74"/>
      <c r="G67" s="53"/>
      <c r="H67" s="55">
        <f t="shared" si="2"/>
        <v>0</v>
      </c>
      <c r="W67" s="20"/>
      <c r="AA67" s="50"/>
    </row>
    <row r="68" spans="2:27" s="19" customFormat="1" ht="15" customHeight="1" x14ac:dyDescent="0.25">
      <c r="B68" s="56" t="s">
        <v>30</v>
      </c>
      <c r="C68" s="59" t="str">
        <f t="shared" si="1"/>
        <v>OBRAS DE DRENAJE</v>
      </c>
      <c r="D68" s="51"/>
      <c r="E68" s="52"/>
      <c r="F68" s="74"/>
      <c r="G68" s="53"/>
      <c r="H68" s="55">
        <f t="shared" si="2"/>
        <v>0</v>
      </c>
      <c r="W68" s="20"/>
      <c r="AA68" s="50"/>
    </row>
    <row r="69" spans="2:27" s="19" customFormat="1" ht="15" customHeight="1" x14ac:dyDescent="0.25">
      <c r="B69" s="63" t="s">
        <v>101</v>
      </c>
      <c r="C69" s="63" t="str">
        <f t="shared" si="1"/>
        <v>CANALETA PLUVIAL EN CANCHA</v>
      </c>
      <c r="D69" s="51"/>
      <c r="E69" s="52"/>
      <c r="F69" s="74"/>
      <c r="G69" s="53"/>
      <c r="H69" s="76">
        <f t="shared" si="2"/>
        <v>0</v>
      </c>
      <c r="W69" s="20"/>
      <c r="AA69" s="50"/>
    </row>
    <row r="70" spans="2:27" s="19" customFormat="1" ht="15" customHeight="1" x14ac:dyDescent="0.25">
      <c r="B70" s="63" t="s">
        <v>102</v>
      </c>
      <c r="C70" s="63" t="str">
        <f t="shared" si="1"/>
        <v>CANAL PLUVIAL</v>
      </c>
      <c r="D70" s="51"/>
      <c r="E70" s="52"/>
      <c r="F70" s="74"/>
      <c r="G70" s="53"/>
      <c r="H70" s="76">
        <f t="shared" si="2"/>
        <v>0</v>
      </c>
      <c r="W70" s="20"/>
      <c r="AA70" s="50"/>
    </row>
    <row r="71" spans="2:27" s="19" customFormat="1" ht="15" customHeight="1" x14ac:dyDescent="0.25">
      <c r="B71" s="63"/>
      <c r="C71" s="57"/>
      <c r="D71" s="51"/>
      <c r="E71" s="52"/>
      <c r="F71" s="74"/>
      <c r="G71" s="53"/>
      <c r="H71" s="55"/>
      <c r="W71" s="20"/>
      <c r="AA71" s="50"/>
    </row>
    <row r="72" spans="2:27" s="19" customFormat="1" ht="15" customHeight="1" x14ac:dyDescent="0.25">
      <c r="B72" s="56"/>
      <c r="C72" s="57"/>
      <c r="D72" s="51"/>
      <c r="E72" s="52"/>
      <c r="F72" s="74"/>
      <c r="G72" s="53"/>
      <c r="H72" s="55"/>
      <c r="W72" s="20"/>
      <c r="AA72" s="50"/>
    </row>
    <row r="73" spans="2:27" s="44" customFormat="1" ht="16.5" customHeight="1" x14ac:dyDescent="0.25">
      <c r="B73" s="82" t="s">
        <v>32</v>
      </c>
      <c r="C73" s="82"/>
      <c r="D73" s="82"/>
      <c r="E73" s="82"/>
      <c r="F73" s="82"/>
      <c r="G73" s="45" t="s">
        <v>33</v>
      </c>
      <c r="H73" s="46">
        <f>+H61</f>
        <v>0</v>
      </c>
      <c r="W73" s="47"/>
    </row>
    <row r="74" spans="2:27" s="44" customFormat="1" ht="14.25" customHeight="1" x14ac:dyDescent="0.25">
      <c r="B74" s="83"/>
      <c r="C74" s="83"/>
      <c r="D74" s="83"/>
      <c r="E74" s="83"/>
      <c r="F74" s="83"/>
      <c r="G74" s="45" t="s">
        <v>34</v>
      </c>
      <c r="H74" s="46">
        <f>+ROUND(H73*0.16,2)</f>
        <v>0</v>
      </c>
      <c r="W74" s="47"/>
    </row>
    <row r="75" spans="2:27" s="44" customFormat="1" x14ac:dyDescent="0.25">
      <c r="B75" s="83"/>
      <c r="C75" s="83"/>
      <c r="D75" s="83"/>
      <c r="E75" s="83"/>
      <c r="F75" s="83"/>
      <c r="G75" s="45" t="s">
        <v>35</v>
      </c>
      <c r="H75" s="46">
        <f>+H73+H74</f>
        <v>0</v>
      </c>
      <c r="W75" s="47"/>
    </row>
    <row r="76" spans="2:27" s="19" customFormat="1" x14ac:dyDescent="0.25">
      <c r="F76" s="33"/>
      <c r="W76" s="20"/>
    </row>
    <row r="77" spans="2:27" s="19" customFormat="1" x14ac:dyDescent="0.25">
      <c r="F77" s="33"/>
      <c r="W77" s="20"/>
    </row>
    <row r="78" spans="2:27" s="19" customFormat="1" x14ac:dyDescent="0.25">
      <c r="F78" s="33"/>
      <c r="H78" s="48"/>
      <c r="W78" s="20"/>
    </row>
    <row r="79" spans="2:27" s="19" customFormat="1" x14ac:dyDescent="0.25">
      <c r="F79" s="33"/>
      <c r="H79" s="48"/>
      <c r="W79" s="20"/>
    </row>
    <row r="80" spans="2:27" s="19" customFormat="1" x14ac:dyDescent="0.25">
      <c r="F80" s="33"/>
      <c r="W80" s="20"/>
    </row>
    <row r="81" spans="6:23" s="19" customFormat="1" x14ac:dyDescent="0.25">
      <c r="F81" s="33"/>
      <c r="W81" s="20"/>
    </row>
    <row r="82" spans="6:23" s="19" customFormat="1" x14ac:dyDescent="0.25">
      <c r="F82" s="33"/>
      <c r="W82" s="20"/>
    </row>
    <row r="83" spans="6:23" s="19" customFormat="1" x14ac:dyDescent="0.25">
      <c r="F83" s="33"/>
      <c r="H83" s="49"/>
      <c r="W83" s="20"/>
    </row>
    <row r="84" spans="6:23" s="19" customFormat="1" x14ac:dyDescent="0.25">
      <c r="F84" s="33"/>
      <c r="W84" s="20"/>
    </row>
    <row r="85" spans="6:23" s="19" customFormat="1" x14ac:dyDescent="0.25">
      <c r="F85" s="33"/>
      <c r="W85" s="20"/>
    </row>
    <row r="86" spans="6:23" s="19" customFormat="1" x14ac:dyDescent="0.25">
      <c r="F86" s="33"/>
      <c r="W86" s="20"/>
    </row>
    <row r="87" spans="6:23" s="19" customFormat="1" x14ac:dyDescent="0.25">
      <c r="F87" s="33"/>
      <c r="W87" s="20"/>
    </row>
    <row r="88" spans="6:23" s="19" customFormat="1" x14ac:dyDescent="0.25">
      <c r="F88" s="33"/>
      <c r="W88" s="20"/>
    </row>
    <row r="89" spans="6:23" s="19" customFormat="1" x14ac:dyDescent="0.25">
      <c r="F89" s="33"/>
      <c r="W89" s="20"/>
    </row>
    <row r="90" spans="6:23" s="19" customFormat="1" x14ac:dyDescent="0.25">
      <c r="F90" s="33"/>
      <c r="W90" s="20"/>
    </row>
    <row r="91" spans="6:23" s="19" customFormat="1" x14ac:dyDescent="0.25">
      <c r="F91" s="33"/>
      <c r="W91" s="20"/>
    </row>
    <row r="92" spans="6:23" s="19" customFormat="1" x14ac:dyDescent="0.25">
      <c r="F92" s="33"/>
      <c r="W92" s="20"/>
    </row>
    <row r="93" spans="6:23" s="19" customFormat="1" x14ac:dyDescent="0.25">
      <c r="F93" s="33"/>
      <c r="W93" s="20"/>
    </row>
    <row r="94" spans="6:23" s="19" customFormat="1" x14ac:dyDescent="0.25">
      <c r="F94" s="33"/>
      <c r="W94" s="20"/>
    </row>
    <row r="95" spans="6:23" s="19" customFormat="1" x14ac:dyDescent="0.25">
      <c r="F95" s="33"/>
      <c r="W95" s="20"/>
    </row>
    <row r="96" spans="6:23" s="19" customFormat="1" x14ac:dyDescent="0.25">
      <c r="F96" s="33"/>
      <c r="W96" s="20"/>
    </row>
  </sheetData>
  <mergeCells count="16">
    <mergeCell ref="H12:H13"/>
    <mergeCell ref="B15:H15"/>
    <mergeCell ref="B73:F73"/>
    <mergeCell ref="B74:F75"/>
    <mergeCell ref="B2:B13"/>
    <mergeCell ref="D2:G2"/>
    <mergeCell ref="D3:G6"/>
    <mergeCell ref="C4:C5"/>
    <mergeCell ref="D7:F7"/>
    <mergeCell ref="C8:C10"/>
    <mergeCell ref="D8:F8"/>
    <mergeCell ref="E9:F9"/>
    <mergeCell ref="D10:F10"/>
    <mergeCell ref="D11:G11"/>
    <mergeCell ref="C12:C13"/>
    <mergeCell ref="D12:G13"/>
  </mergeCells>
  <printOptions horizontalCentered="1"/>
  <pageMargins left="0.19685039370078741" right="0.19685039370078741" top="0.19685039370078741" bottom="0.39370078740157483" header="0.27559055118110237" footer="0.19685039370078741"/>
  <pageSetup scale="72" fitToHeight="49" orientation="landscape" horizontalDpi="300" verticalDpi="300" r:id="rId1"/>
  <headerFooter>
    <oddFooter>&amp;C&amp;8Página &amp;P de &amp;N</oddFooter>
  </headerFooter>
  <rowBreaks count="1" manualBreakCount="1">
    <brk id="59"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EdgarE</dc:creator>
  <cp:lastModifiedBy>Tomas</cp:lastModifiedBy>
  <cp:lastPrinted>2019-07-11T19:38:08Z</cp:lastPrinted>
  <dcterms:created xsi:type="dcterms:W3CDTF">2019-06-17T21:02:05Z</dcterms:created>
  <dcterms:modified xsi:type="dcterms:W3CDTF">2019-07-19T00:55:19Z</dcterms:modified>
</cp:coreProperties>
</file>