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ocuments\OBRAS\OBRAS 2019\SIOP\Direccion de presupuestos de Obra publica\Presupuestos\62.- Puente Teuchitlan\1.- final\"/>
    </mc:Choice>
  </mc:AlternateContent>
  <bookViews>
    <workbookView xWindow="0" yWindow="0" windowWidth="28800" windowHeight="12330"/>
  </bookViews>
  <sheets>
    <sheet name="CATALOGO" sheetId="2" r:id="rId1"/>
  </sheets>
  <definedNames>
    <definedName name="_xlnm._FilterDatabase" localSheetId="0" hidden="1">CATALOGO!$A$18:$G$118</definedName>
    <definedName name="area" localSheetId="0">#REF!</definedName>
    <definedName name="area">#REF!</definedName>
    <definedName name="_xlnm.Print_Area" localSheetId="0">CATALOGO!$A$1:$G$118</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CATALOGO!$1:$16</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 l="1"/>
  <c r="B99" i="2"/>
  <c r="G97" i="2"/>
  <c r="G96" i="2"/>
  <c r="G95" i="2"/>
  <c r="G93" i="2"/>
  <c r="G92" i="2"/>
  <c r="G91" i="2"/>
  <c r="G90" i="2"/>
  <c r="G88" i="2"/>
  <c r="G87" i="2"/>
  <c r="G86" i="2"/>
  <c r="G84" i="2"/>
  <c r="G83" i="2"/>
  <c r="G81" i="2"/>
  <c r="G80" i="2"/>
  <c r="G79" i="2"/>
  <c r="G77" i="2"/>
  <c r="G76" i="2"/>
  <c r="G75" i="2"/>
  <c r="G74" i="2"/>
  <c r="G73" i="2"/>
  <c r="G70" i="2"/>
  <c r="G69" i="2"/>
  <c r="G68" i="2"/>
  <c r="G67" i="2"/>
  <c r="G66" i="2"/>
  <c r="G65" i="2"/>
  <c r="G64" i="2"/>
  <c r="G63" i="2"/>
  <c r="G62" i="2"/>
  <c r="G60" i="2"/>
  <c r="G59" i="2"/>
  <c r="G57" i="2"/>
  <c r="G56" i="2"/>
  <c r="G55" i="2"/>
  <c r="G53" i="2"/>
  <c r="G52" i="2"/>
  <c r="G51" i="2"/>
  <c r="G50" i="2"/>
  <c r="G49" i="2"/>
  <c r="G48" i="2"/>
  <c r="G47" i="2"/>
  <c r="G46" i="2"/>
  <c r="G45" i="2"/>
  <c r="G44" i="2"/>
  <c r="G43" i="2"/>
  <c r="G42" i="2"/>
  <c r="G41" i="2"/>
  <c r="G40" i="2"/>
  <c r="G39" i="2"/>
  <c r="G38" i="2"/>
  <c r="G36" i="2"/>
  <c r="G35" i="2"/>
  <c r="G34" i="2"/>
  <c r="G33" i="2"/>
  <c r="G32" i="2"/>
  <c r="G31" i="2"/>
  <c r="G30" i="2"/>
  <c r="G27" i="2"/>
  <c r="G26" i="2"/>
  <c r="G25" i="2"/>
  <c r="G24" i="2"/>
  <c r="G23" i="2"/>
  <c r="G22" i="2"/>
  <c r="G21" i="2"/>
  <c r="G20" i="2"/>
  <c r="G19" i="2"/>
  <c r="G58" i="2"/>
  <c r="G61" i="2"/>
  <c r="G78" i="2"/>
  <c r="G89" i="2"/>
  <c r="G94" i="2"/>
  <c r="G37" i="2"/>
  <c r="G72" i="2"/>
  <c r="G82" i="2"/>
  <c r="G85" i="2"/>
  <c r="G113" i="2"/>
  <c r="G29" i="2"/>
  <c r="G54" i="2"/>
  <c r="G100" i="2"/>
  <c r="G28" i="2"/>
  <c r="G71" i="2"/>
  <c r="G115" i="2"/>
  <c r="B115" i="2"/>
  <c r="G114" i="2"/>
  <c r="B114" i="2"/>
  <c r="B113" i="2"/>
  <c r="G112" i="2"/>
  <c r="B112" i="2"/>
  <c r="G111" i="2"/>
  <c r="B111" i="2"/>
  <c r="G110" i="2"/>
  <c r="B110" i="2"/>
  <c r="G109" i="2"/>
  <c r="B109" i="2"/>
  <c r="G108" i="2"/>
  <c r="B108" i="2"/>
  <c r="G107" i="2"/>
  <c r="B107" i="2"/>
  <c r="G106" i="2"/>
  <c r="B106" i="2"/>
  <c r="G105" i="2"/>
  <c r="B105" i="2"/>
  <c r="G104" i="2"/>
  <c r="B104" i="2"/>
  <c r="G103" i="2"/>
  <c r="B103" i="2"/>
  <c r="G18" i="2"/>
  <c r="B102" i="2"/>
  <c r="B101" i="2"/>
  <c r="B100" i="2"/>
  <c r="G99" i="2"/>
  <c r="G102" i="2"/>
  <c r="G98" i="2"/>
  <c r="G101" i="2"/>
  <c r="G116" i="2"/>
  <c r="G117" i="2"/>
  <c r="G118" i="2"/>
</calcChain>
</file>

<file path=xl/sharedStrings.xml><?xml version="1.0" encoding="utf-8"?>
<sst xmlns="http://schemas.openxmlformats.org/spreadsheetml/2006/main" count="264" uniqueCount="174">
  <si>
    <t>DESCRIPCIÓN GENERAL DE LOS TRABAJOS:</t>
  </si>
  <si>
    <t>PLAZO DE EJECUCIÓN:</t>
  </si>
  <si>
    <t>CLAVE</t>
  </si>
  <si>
    <t xml:space="preserve">DESCRIPCIÓN </t>
  </si>
  <si>
    <t>UNIDAD</t>
  </si>
  <si>
    <t>CANTIDAD</t>
  </si>
  <si>
    <t>IMPORTE ($) M. N.</t>
  </si>
  <si>
    <t>IMPORTE CON LETRA (IVA INCLUIDO)</t>
  </si>
  <si>
    <t>SUBTOTAL M. N.</t>
  </si>
  <si>
    <t>IVA M. N.</t>
  </si>
  <si>
    <t>TOTAL M. N.</t>
  </si>
  <si>
    <t>GOBIERNO DEL ESTADO DE JALISCO</t>
  </si>
  <si>
    <t>SECRETARÍA DE INFRAESTRUCTURA Y OBRA PÚBLICA</t>
  </si>
  <si>
    <t>FECHA:</t>
  </si>
  <si>
    <t>A</t>
  </si>
  <si>
    <t>RAZÓN SOCIAL DEL CONTRATISTA:</t>
  </si>
  <si>
    <t>NOMBRE, CARGO Y FIRMA DEL CONTRATISTA:</t>
  </si>
  <si>
    <t>PRECIO UNITARIO ($) PROPUESTO</t>
  </si>
  <si>
    <t>PRECIO UNITARIO ($) PROPUESTO CON LETRA</t>
  </si>
  <si>
    <t>FECHA DE INICIO AUTORIZADA:</t>
  </si>
  <si>
    <t>FECHA DE TERMINACIÓN AUTORIZADA:</t>
  </si>
  <si>
    <t>CATÁLOGO DE CONCEPTOS</t>
  </si>
  <si>
    <t>RESUMEN DE PARTIDAS</t>
  </si>
  <si>
    <t>DIRECCIÓN GENERAL DE LICITACIÓN Y CONTRATACIÓN</t>
  </si>
  <si>
    <t>DOCUMENTO</t>
  </si>
  <si>
    <t>NÚMERO DE PROCEDIMIENTO:</t>
  </si>
  <si>
    <t>SIOP-001</t>
  </si>
  <si>
    <t>SIOP-002</t>
  </si>
  <si>
    <t>SIOP-003</t>
  </si>
  <si>
    <t>SIOP-004</t>
  </si>
  <si>
    <t>PZA</t>
  </si>
  <si>
    <t>SIOP-005</t>
  </si>
  <si>
    <t>SIOP-006</t>
  </si>
  <si>
    <t>SIOP-007</t>
  </si>
  <si>
    <t>SIOP-008</t>
  </si>
  <si>
    <t>SIOP-009</t>
  </si>
  <si>
    <t>SIOP-010</t>
  </si>
  <si>
    <t>SIOP-011</t>
  </si>
  <si>
    <t>SIOP-012</t>
  </si>
  <si>
    <t>M2</t>
  </si>
  <si>
    <t>SIOP-013</t>
  </si>
  <si>
    <t>SIOP-014</t>
  </si>
  <si>
    <t>SIOP-015</t>
  </si>
  <si>
    <t>SIOP-016</t>
  </si>
  <si>
    <t>SIOP-017</t>
  </si>
  <si>
    <t>SIOP-018</t>
  </si>
  <si>
    <t>SIOP-019</t>
  </si>
  <si>
    <t>SIOP-020</t>
  </si>
  <si>
    <t>SIOP-021</t>
  </si>
  <si>
    <t>SIOP-022</t>
  </si>
  <si>
    <t>SIOP-023</t>
  </si>
  <si>
    <t>SIOP-024</t>
  </si>
  <si>
    <t>SIOP-025</t>
  </si>
  <si>
    <t>SIOP-026</t>
  </si>
  <si>
    <t>SIOP-027</t>
  </si>
  <si>
    <t>SIOP-028</t>
  </si>
  <si>
    <t>SIOP-029</t>
  </si>
  <si>
    <t>SIOP-030</t>
  </si>
  <si>
    <t>SIOP-031</t>
  </si>
  <si>
    <t>SIOP-032</t>
  </si>
  <si>
    <t>SIOP-033</t>
  </si>
  <si>
    <t>SIOP-034</t>
  </si>
  <si>
    <t>SIOP-035</t>
  </si>
  <si>
    <t>SIOP-036</t>
  </si>
  <si>
    <t>SIOP-037</t>
  </si>
  <si>
    <t>SIOP-038</t>
  </si>
  <si>
    <t>SIOP-039</t>
  </si>
  <si>
    <t>SIOP-040</t>
  </si>
  <si>
    <t>SIOP-041</t>
  </si>
  <si>
    <t>SIOP-042</t>
  </si>
  <si>
    <t>SIOP-043</t>
  </si>
  <si>
    <t>SIOP-044</t>
  </si>
  <si>
    <t>SIOP-045</t>
  </si>
  <si>
    <t>SIOP-046</t>
  </si>
  <si>
    <t>SIOP-047</t>
  </si>
  <si>
    <t>SIOP-048</t>
  </si>
  <si>
    <t>SIOP-049</t>
  </si>
  <si>
    <t>SIOP-050</t>
  </si>
  <si>
    <t>SIOP-051</t>
  </si>
  <si>
    <t>SIOP-052</t>
  </si>
  <si>
    <t>SIOP-053</t>
  </si>
  <si>
    <t>M3</t>
  </si>
  <si>
    <t>SIOP-054</t>
  </si>
  <si>
    <t>SIOP-055</t>
  </si>
  <si>
    <t>B</t>
  </si>
  <si>
    <t>B1</t>
  </si>
  <si>
    <t>SIOP-056</t>
  </si>
  <si>
    <t>SIOP-057</t>
  </si>
  <si>
    <t>SIOP-058</t>
  </si>
  <si>
    <t>SIOP-059</t>
  </si>
  <si>
    <t>SIOP-060</t>
  </si>
  <si>
    <t>SIOP-061</t>
  </si>
  <si>
    <t>SIOP-062</t>
  </si>
  <si>
    <t>SIOP-063</t>
  </si>
  <si>
    <t>B2</t>
  </si>
  <si>
    <t>B3</t>
  </si>
  <si>
    <t>B4</t>
  </si>
  <si>
    <t>B5</t>
  </si>
  <si>
    <t>B6</t>
  </si>
  <si>
    <t>C</t>
  </si>
  <si>
    <t>DESMANTELAMIENTO Y DEMOLICIONES</t>
  </si>
  <si>
    <t>LIMPIA Y DESYERBE DEL TERRENO, INCLUYE: QUEMA DE YERBA, Y ACOPIO DE BASURA, MANO DE OBRA, EQUIPO Y HERRAMIENTA.</t>
  </si>
  <si>
    <t>TRAZO Y NIVELACIÓN CON EQUIPO TOPOGRÁFICO, ESTABLECIENDO EJES DE REFERENCIA Y BANCOS DE NIVEL, INCLUYE: MATERIALES, MANO DE OBRA, EQUIPO Y HERRAMIENTA.</t>
  </si>
  <si>
    <t>RETIRO DE CARPETA ASFÁLTICA POR MEDIOS MECANICOS, INCLUYE: EQUIPO DE CORTE, ROMPEDORA, MANO DE OBRA, EQUIPO Y HERRAMIENTA. DE ACUERDO A LA NORMA NCTR-CAR-1-02-013-00</t>
  </si>
  <si>
    <t>DEMOLICIÓN DE BANQUETA DE CONCRETO SIMPLE, POR MEDIOS MECANICOS, INCLUYE: MANO DE OBRA, EQUIPO Y HERRAMIENTA. DE ACUERDO A LA NORMA N-CTR-CAR-1-02- 013-00</t>
  </si>
  <si>
    <t>DEMOLICIÓN DE DIFERENTES ELEMENTOS ESTRUCTURALES DE CONCRETO POR MEDÍOS MANUALES Y/O MECANICOS, INCLUYE: EQUIPO DE CORTE, ROMPEDORA, MANO DE OBRA, EQUIPO Y HERRAMIENTA. DE ACUERDO A LA NORMA N-CTR-CAR-1-02-013-00</t>
  </si>
  <si>
    <t>TALA, CORTE, DERRIBO, EXTRACCIÓN Y RETIRO FUERA DE OBRA DE ÁRBOL CON EQUIPO MECÁNICO Y MANUAL CON TRONCO DE 0.35 CM. DE DIÁMETRO, ALTURA PROMEDIO DE 9.00 MTS. INCLUYE: PODA DE ÁRBOL, DERRIBO DEL ÁRBOL POR MEDIOS MECÁNICOS, EXCAVACIÓN, EXTRACCIÓN DE TRONCO Y DESENRAICE, CARGA Y ACARREO A CAMIÓN HASTA LUGAR DE TIRO AUTORIZADO, LIMPIEZA FINAL Y LO NECESARIO PARA SU CORRECTA EJECUCIÓN.</t>
  </si>
  <si>
    <t>ACARREO EN CAMIÓN 1ER KM, CON CARGA A MAQUINA, INCLUYE: EQUIPO Y HERRAMIENTA.</t>
  </si>
  <si>
    <t>ACARREO EN CAMION A KILÓMETROS SUBSECUENTES DE MATERIAL PRODUCTO DE EXCAVACIÓN Y/O DEMOLICIÓN, INCLUYE: EL COSTO DEL EQUIPO</t>
  </si>
  <si>
    <t>M3/K</t>
  </si>
  <si>
    <t>SUBESTRUCTURA PUENTE</t>
  </si>
  <si>
    <t>PRELIMINARES</t>
  </si>
  <si>
    <t>TRAZO Y NIVELACION CON EQUIPO TOPOGRÁFICO, ESTABLECIENDO EJES DE REFERENCIA Y BANCOS DE NIVEL, INCLUYE: MATERIALES, MANO DE OBRA, EQUIPO Y HERRAMIENTA.</t>
  </si>
  <si>
    <t>EXCAVACIÓN DE CEPA A MÁQUINA EN MATERIAL TIPO II-A, DE 0.00 A -2.00 M, INCLUYE: MANO DE OBRA, EQUIPO Y HERRAMIENTA.</t>
  </si>
  <si>
    <t>EXCAVACIÓN DE CEPA A MÁQUINA EN MATERIAL TIPO II-A, DE -2.01 A -4.00 M, INCLUYE: MANO DE OBRA, EQUIPO Y HERRAMIENTA.</t>
  </si>
  <si>
    <t>TERRACERIAS</t>
  </si>
  <si>
    <t>AFINE, NIVELACIÓN Y COMPACTACIÓN DEL TERRENO CON MAQUINARIA, INCLUYE: MATERIALES, MANO DE OBRA, EQUIPO Y HERRAMIENTA.</t>
  </si>
  <si>
    <t>ESTRUCTURA</t>
  </si>
  <si>
    <t>PLANTILLA DE 20 CM, DE ESPESOR DE CONCRETO PREMEZCLADO DE F'C=200 KG/CM2 A 1 DIA, INCLUYE: PREPARACIÓN DE LA SUPERFICIE, NIVELACIÓN, MAESTREADO Y COLADO, MANO DE OBRA, EQUIPO Y HERRAMIENTA.</t>
  </si>
  <si>
    <t>CAJÓN PREFABRICADO A BASE DE CONCRETO REFORZADO ARTICULADO CON JUNTA PLANA, CON DIMENCIONES INTERNAS DE 3.00X6.00M Y 1.25 DE FONDO, INCLUYE: SUMINISTRO, MONTAJE, MANIOBRAS, COLOCACIÓN, MANO DE OBRA, EQUIPO, HERRAMIENTA Y TODO LO NECESARIO PARA SU CORRECTA EJECUCIÓN.</t>
  </si>
  <si>
    <t>CAJÓN PREFABRICADO CON VARILLA EXPUETA A BASE DE CONCRETO REFORZADO ARTICULADO CON JUNTA PLANA, CON DIMENCIONES INTERNAS DE 3.00X6.00 M Y 1.25 DE FONDO, INCLUYE: SUMINISTRO, MONTAJE, MANIOBRAS, COLOCACIÓN, MANO DE OBRA, EQUIPO, HERRAMIENTA Y TODO LO NECESARIO PARA SU CORRECTA EJECUCIÓN.</t>
  </si>
  <si>
    <t>SUMINISTRO Y COLOCACION DE ALEROS A 45° A BASE DE CONCRETO DE F' C= 250KG/CM2, ARMADOS DOBLE EN OBRA CON VARILLAS NO. 3 @ 20 CM, INCLUYE: MATERIAL, CIMBRA, DESCIMBRA, ACARREOS, HABILITADO, COLADO, VIBRADO, MANO DE OBRA Y TODO LO NECESARIO PARA SU CORRECTA EJECUCIÓN (VER DETALLE DE ALERO Y DENTELLÓN).</t>
  </si>
  <si>
    <t>ARMADO DE ESTRUCTURA EN UNIÓN DE CAJONES (PUNTA DE BALA) A BASE DE CONCRETO DE F' C = 250KG/CM2, ARMADO A LO ALTO CON VARILLA DE 3/8" UNIENDO LAS VARILLAS DE LOS TAMAÑO 0.85 Y 0.47CM YA INCLUIDAS EN CAJONES PREFABRICADOS, INCLUYE: UNA VARILLA DE 3/8" DE LONGITUD DE 3.85M, AMARRES, HABILITADO, ASI COMO MATERIAL, CIMBRA, MANO DE OBRA Y TODO LO NECESARIO PARA SU CORRECTA EJECUCIÓN.</t>
  </si>
  <si>
    <t>M</t>
  </si>
  <si>
    <t>JUNTA MACHIMBRADO PLANA ENTRE CAJÓN Y CAJÓN CON MORTERO CEMENTO-ARENA 1:3  DE 5 CMS DE ESPESOR, 30 CMS DE ANCHO Y SELLADOR FLEXIBLE TIPO SIKAFLEX EN SECCION DE 5 CMS DE ANCHO Y 0.5 CM DE ESPESOR, INCLUYE: SUMINISTRO, MANO DE OBRA, EQUIPO, HERRAMIENTA Y TODO LO NECESARIO PARA SU CORRETA EJECUCIÓN.</t>
  </si>
  <si>
    <t>DELANTAL DE 35 CM A BASE DE CONCRETO DE F"C= 250KG/CM2, ARMADO CON VARILLAS NO. 3 @ 15CM. EN AMBOS SENTIDOS, INCLUYE: MATERIAL, ALAMBRÓN, MANO DE OBRA Y TODO LO NECESARIO PARA SU CORRECTA EJECUCIÓN.</t>
  </si>
  <si>
    <t>RELLENO CON TEPETATE, COMPACTADO CON BAILARINA AL 90% PROCTOR, ADICIONANDO AGUA, INCLUYE: MANO DE OBRA, EQUIPO Y HERRAMIENTA.  RELLENO FLUIDO PREMEZCLADO DE F'C= 25 KG/CM2 REVENIMIENTO 14 A TIRO DIRECTO, PARA A PROCHE DE CAJONES CON EL TERRENO NATURAL. INCLUYE: SUMINISTRO, COLOCACIÓN, TRASPALEO, COLADO, ACARREOS, MATERIALES Y MANO DE OBRA.</t>
  </si>
  <si>
    <t>RELLENO FLUIDO  PREMEZCLADO DE F´C=35KG/CM2 REVENIMIENTO 14 A TIRO DIRECTO, PARA APROCHES DE CAJONES CON EL TERRENO NATURAL, INCLUYE: SUMINISTRO Y COLOCACION, COLADO, ACARREOS, MATERIALES Y MANO DE OBRA.</t>
  </si>
  <si>
    <t>VIALIDAD</t>
  </si>
  <si>
    <t>SUB-RASANTE CON MATERIAL DE BANCO, COMPACTADO A MÁQUINA AL 90% PROCTOR, ADICIONANDO AGUA, COMPACTADA EN CAPAS NO MAYORES A 20 CM DE ESPESOR, INCLUYE: EXTENDIDO, CONFORMACIÓN, COMPACTACIÓN, MANO DE OBRA, EQUIPO Y HERRAMIENTA. SCT N-CMT-1-03-/02</t>
  </si>
  <si>
    <t>BASE HIDRÁULICA CON GRAVA CONTROLADA, COMPACTADO A MÁQUINA AL 100% PROCTOR, ADICIONANDO AGUA, COMPACTADA EN CAPAS NO MAYORES A 20 CM DE ESPESOR, INCLUYE: EXTENDIDO, CONFORMACIÓN, COMPACTACIÓN, MANO DE OBRA, EQUIPO Y HERRAMIENTA. SCT N-CMT-04-02-002/16</t>
  </si>
  <si>
    <t>CARPETA DE 10 CM DE ESPESOR DE CONCRETO ASFÁLTICO, INCLUYE: MATERIALES, ACARREOS, MANO DE OBRA, EQUIPO Y HERRAMIENTA</t>
  </si>
  <si>
    <t>RIEGO DE IMPREGNACIÓN CON EMULSIÓN ASFÁLTICA, APLICADA CON PETROLIZADORA A RAZON DE 1.5 IT/M2, INCLUYE: MATERIALES, MANO DE OBRA, ACARREOS, EQUIPO Y HERRAMIENTA.</t>
  </si>
  <si>
    <t>CORTE CON DISCO DE DIAMANTE HASTA 1/3 DE ESPESOR DE LA LOSA Y HASTA 3 MM DE ANCHO. INCLUYE: EQUIPO, PREPARACIONES Y MANO DE OBRA.</t>
  </si>
  <si>
    <t>CALAFATEO DE JUNTAS DE DILATACIÓN EN PAVIMENTOS DE CONCRETO HIDRÁULICO DE 13 MM. X 17 MM., CON BACKER-ROD DE 13 MM DE DIÁMETRO (CINTILLA DE POLIURETANO) Y SELLADOR PARA JUNTAS SUPERSEAL P TIPO FESTER O SIMILAR, INCLUYE: LIMPIEZA DE LA ENSANCHE CON CORTADORA HASTA 13 MM, MANO DE OBRA, EQUIPO Y HERRAMIENTA.</t>
  </si>
  <si>
    <t>BANQUETA Y PARAPETO</t>
  </si>
  <si>
    <t>MURO DE CONTENCIÓN/GUARNICIÓN ACABADO APARENTE DE 20 CM DE ESPESOR A BASE DE CONCRETO FIC=250KG/CNN2, ARMADO CON VARILLAS DEL NO. 3 Y NO. 4, (VER DETALLE EN PLANO), INCLUYE: ANCLA DE CONECCIÓN A BASE DE REDONDO LISO DE 1" @30 CM, ARMADO, HABILITADO, CIMBRA, DESCIMBRA, COLADO, VIBRADO, CURADO, CORTE CON DISCO, JUNTAS, MANO DE OBRA, EQUIPO Y HERRAMIENTA.</t>
  </si>
  <si>
    <t>BANQUETA ALIGERADA DE 30 CM DE ESPESOR DE CONCRETO PREMEZCLADO F'C=150 KG/CM2, T.M.A. 19 MM, ACABADO ESCOBILLADO, INCLUYE: TUBO DE CARTÓN CON DIA METRO DE 21 CM PARA ALIGERAR BANQUETA, CORTE CON DISCO, JUNTA, CIMBRA, DESCIMBRA, COLADO, CURADO, MATERIALES, MANO DE OBRA, EQUIPO Y HERRAMIENTA. (VER DETALLE EN PLANO)</t>
  </si>
  <si>
    <t>SUMINISTRO Y COLOCACIÓN DE PARAPETO, INCLUYE: PLACA DE ACERO DE 1.27 DE ESPESOR, TUBO DE ACERO DE 5.10 (2") NOMINAL CÉDULA 40, TUBO DE ACERO DE 7.6 (3") NOMINAL CÉDULA 40, PLACAS DE APOYO PARA PARAPETO DE 17X30X0.95 CM Y 21X30X0.95 CM SOLDADA CON 4 PERNOS DE 2.54 X 20 ROSCADOS CON TUERCAS, INCLUYE: ACABADO EN LOS DIFERENTES ELEMENTOS A BASE DE PINTURA ANTICORROSIVA ASÍ COMO LAS SEÑALES, MANO DE OBRA Y TODO LO NECESARIO PARA SU CORRECTA EJECUCIÓN (VER DETALLE EN PLANO)</t>
  </si>
  <si>
    <t>BALIZAMIENTO</t>
  </si>
  <si>
    <t>SUMINISTRO Y APLICACIÓN DE PINTURA PARA TRAFICO BASE SOLVENTE COLOR AMARILLO, CON MICROESFERAS DE FIBRA DE VIDRIO, EN FRANJAS DE 10 CM. DE ANCHO SOBRE PAVIMENTO APLICADA CON MAQUINA PINTARRAYAS, INCLUYE: SUMINISTRO DE TODOS LOS MATERIALES, TRAZO, MANO DE OBRA, EQUIPO Y HERRAMIENTA.</t>
  </si>
  <si>
    <t>SUMINISTRO Y APLICACIÓN DE PINTURA PARA TRAFICO BASE SOLVENTE COLOR BLANCO, CON MICROESFERAS DE FIBRA DE VIDRIO, EN FRANJAS DE 10 CM. DE ANCHO SOBRE PAVIMENTO APLICADA CON MAQUINA PINTARRAYAS, INCLUYE: SUMINISTRO DE TODOS LOS MATERIALES, TRAZO, MANO DE OBRA, EQUIPO Y HERRAMIENTA.</t>
  </si>
  <si>
    <t>OBRA TOMA</t>
  </si>
  <si>
    <t>SUMINISTRO Y COLOCACIÓN DE COSTALES DE PLASTICO RELLENOS CON MATERIAL INERTE PARA REPRESAS DE CONTROL DE AGUA, INCLUYE: LOS MATERIALES, MANO DE OBRA, ACARREO LIBRE, HERRAMIENTA Y TODO LO NECESARIO PARA SU CORRECTA EJECUCIÓN.</t>
  </si>
  <si>
    <t>TRAZO Y NIVELACIÓN PARA TUBERÍAS DE DIFERENTES DIÁMETROS, INCLUYE: SUMINISTRO DE MATERIALES, MANO DE OBRA, EQUIPO Y HERRAMIENTA.</t>
  </si>
  <si>
    <t>PLANTILLA EN ZANJAS CON MATERIAL DE BANCO COMPACTADA AL 90% P.V.S.M., INCLUYE: SUMINISTRO, ACARREO, MANO DE OBRA, HERRAMIENTA Y TODO LO NECESARIO PARA SU COMPLETA EJECUCIÓN.</t>
  </si>
  <si>
    <t>ACOSTILLADO CON MATERIAL PRODUCTO DE BANCO COMPACTADA AL 90% P.V.S.M., EN CAPAS NO MAYORES DE 20CM, INCLUYE: SUMINISTRO, ACARREO MANO DE OBRA, HERRAMIENTA Y TODO LO NECESARIO PARA SU COMPLETA EJECUCIÓN. DE ACUERDO A LA NORMA N-CTR-CAR-1-01-011-11 DE LA SCT.</t>
  </si>
  <si>
    <t>SUMINISTRO E INSTLACIÓN DE TUBERÍA PAD N-12 TIPO PLUVIAL DE 18" DE DIAMETRO, DW SERIE 33 CAMPANA ASTM-F2648. INCLUYE: MATERIAL, MANO DE OBRA, ACARREOS, HERRA MIENTA.</t>
  </si>
  <si>
    <t>SUMINISTRO E INSTLACIÓN DE TUBERÍA PAD N-12 TIPO PLUVIAL DE 36" DE DIAMETRO, DW SERIE 33 CAMPANA ASTM-F2648. INCLUYE: MATERIAL, MANO DE OBRA, ACARREOS, HERRA MIENTA.</t>
  </si>
  <si>
    <t>RELLENO CON TEPETATE, COMPACTADO CON BAILARINA AL 90% PROCTOR, ADICIONANDO AGUA, INCLUYE: MANO DE OBRA, EQUIPO Y HERRAMIENTA.</t>
  </si>
  <si>
    <t>SUMINISTRO, RELLENO Y COLOCACIÓN DE ATAGUÍA, CON MATERIAL INERTE Y COLOCACIÓN EN SECO Y/O EN PRESENCIA DE AGUA, PARA OBRA DE TOMA COMPACTADA AL 90% P.V.S.M., INCLUYE: SUMINISTRO, ACARREO, MANO DE OBRA, HERRAMIENTA, LA REMOCIÓN CUANDO YA NO SE REQUIERAN Y TODO LO NECESARIO PARA SU COMPLETA EJECUCIÓN. DE ACUERDO A LA NORMA N-CTR-CAR-1-01-009-11 DE LA SCT.</t>
  </si>
  <si>
    <t>D</t>
  </si>
  <si>
    <t>OBRA DE DESVIO</t>
  </si>
  <si>
    <t>D1</t>
  </si>
  <si>
    <t>D2</t>
  </si>
  <si>
    <t>CONFORMACIÓN DE LA CAPA ROMPEDORA DE CAPILARIDAD CON MATERIALES DE BANCO, INCLUYE: MAQUINARIA, EQUIPO, HERRAMIENTA, MANO DE OBRA Y TODO LO NECESARIO PARA SU CORRECTA EJECUCIÓN P.U.O.T. DE ACUERDO A LA NORMA N-CTR-CAR-1-01- 009-11 DE LA SCT.</t>
  </si>
  <si>
    <t>SUB-RASANTE CON MATERIAL SELECCIONADO, COMPACTADO A MÁQUINA AL 90% PROCTOR, ADICIONANDO AGUA, COMPACTADA EN CAPAS NO MAYORES A 20 CM DE ESPESOR, INCLUYE: EXTENDIDO, CONFORMACIÓN, COMPACTACIÓN, MANO DE OBRA, EQUIPO Y HERRAMIENTA. SCT N-CMT-1-03-/02</t>
  </si>
  <si>
    <t>BASE HIDRAULICA CON GRAVA CONTROLADA, COMPACTADO CON MAQUINA AL 90 % PROCTOR, ADICIONANDO AGUA, COMPACTADA EN CAPAS NO MAYORES A 20 CM DE ESPESOR, INCLUYE: EXTENDIDO, CONFORMACION, COMPACTACION, MANO DE OBRA, EQUIPO Y HERRAMIENTA. SCT N-CMT-04-02-002/16.</t>
  </si>
  <si>
    <t>D3</t>
  </si>
  <si>
    <t>CARPETA ASFALTICA</t>
  </si>
  <si>
    <t>CARPETA DE 5 CM DE ESPESOR DE CONCRETO ASFÁLTICO, INCLUYE: MATERIALES, ACARREOS, MANO DE OBRA, EQUIPO Y HERRAMIENTA</t>
  </si>
  <si>
    <t>D4</t>
  </si>
  <si>
    <t>RETIRO DE CAMINO DE DESVIO</t>
  </si>
  <si>
    <t>REMOCIÓN DE CAMINO DE DESVÍO CUANDO YA NO SE REQUIERA, INCLUYE, AFLOJE, EXTRACCIÓN DEL MATERIAL, LIMPIEZA, LA MANO DE OBRA Y LA HERRAMIENTA NECESARIA PARA SU COMPLETA EJECUCIÓN. P.U.O.T. DE ACUERDO A LA NORMA N-CTR-CAR-1-02-01300 DE LA SCT.</t>
  </si>
  <si>
    <t>D5</t>
  </si>
  <si>
    <t>SUMINISTRO Y APLICACIÓN DE PINTURA PARA TRAFICO BASE SOLVENTE COLOR AMARILLO PARA FLECHAS DE FLUJO VEHICULAR, EN PAVIMENTO CON UNA ÁREA MENOR A 1.00 M2, INCLUYE: SUMINISTRO DE TODOS LOS MATERIALES, TRAZO, MANO DE OBRA, EQUIPO Y HERRAMIENTA.</t>
  </si>
  <si>
    <t>SUMINISTRO Y APLICACIÓN DE PINTURA PARA TRAFICO BASE SOLVENTE COLOR AMARILLO PARA FLECHAS DE FLUJO VEHICULAR, EN PAVIMENTO CON UNA ÁREA MENOR A 1.50 M2, INCLUYE: SUMINISTRO DE TODOS LOS MATERIALES, TRAZO, MANO DE OBRA, EQUIPO Y HERRAMIENTA.</t>
  </si>
  <si>
    <t>E</t>
  </si>
  <si>
    <t>ALUMBRADO</t>
  </si>
  <si>
    <t>SUMINISTRO E INSTALACIÓN DE DADO DE CONCRETO DE 40 X 40 X 60 CM, CON ANCLA ARMADA DE 3/4" DE DIAMETRO Y 50 CM DE LARGO. INCLUYE: MANO DE OBRA, EXCAVACIONES Y RELLENOS.</t>
  </si>
  <si>
    <t>SUMINISTRO E INSTALACIÓN DE POSTE CÓNICO CIRCULAR DE 5M DE ALTURA. INCLUYE: MATERIAL, MANO DE OBRA, EQUIPO Y HERRAMIENTA.</t>
  </si>
  <si>
    <t>SUMINISTRO E INSTALACIÓN DE LUMINARIA TIPO PUNTA POSTE 40 W. CAT. K-40 COLONIAL MCA. LED MEXICO, CON KIT CON PANEL SOLAR CAT. P100 DE 100 W., BATERÍA DE TITANIO DE LITIO 40 AH Y CONTROLADOR DE CARGA PROGRAMABLE CAT. CMTD-LI420, MCA. LED MEXICO</t>
  </si>
  <si>
    <t>Rehabilitación de paso pluvial para cruce de vialidad y alumbrado público, en Teuchitlán, Jalisco.</t>
  </si>
  <si>
    <t>SIOP-E-ESP-OB-CSS-221-2019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</si>
</sst>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
    <numFmt numFmtId="165" formatCode="&quot;$&quot;#,###.00"/>
    <numFmt numFmtId="166" formatCode="#,##0.0000"/>
    <numFmt numFmtId="167" formatCode="0.0000000"/>
  </numFmts>
  <fonts count="16" x14ac:knownFonts="1">
    <font>
      <sz val="11"/>
      <color theme="1"/>
      <name val="Calibri"/>
      <family val="2"/>
      <scheme val="minor"/>
    </font>
    <font>
      <sz val="10"/>
      <name val="Arial"/>
      <family val="2"/>
    </font>
    <font>
      <sz val="10"/>
      <name val="Calibri"/>
      <family val="2"/>
      <scheme val="minor"/>
    </font>
    <font>
      <sz val="10"/>
      <name val="Arial"/>
      <family val="2"/>
    </font>
    <font>
      <sz val="11"/>
      <color theme="1"/>
      <name val="Calibri"/>
      <family val="2"/>
      <scheme val="minor"/>
    </font>
    <font>
      <b/>
      <sz val="11"/>
      <name val="Calibri"/>
      <family val="2"/>
    </font>
    <font>
      <sz val="11"/>
      <name val="Calibri"/>
      <family val="2"/>
    </font>
    <font>
      <b/>
      <sz val="11"/>
      <color theme="0"/>
      <name val="Calibri"/>
      <family val="2"/>
    </font>
    <font>
      <sz val="11"/>
      <color indexed="64"/>
      <name val="Calibri"/>
      <family val="2"/>
    </font>
    <font>
      <b/>
      <sz val="10"/>
      <name val="Calibri"/>
      <family val="2"/>
      <scheme val="minor"/>
    </font>
    <font>
      <b/>
      <sz val="10"/>
      <color theme="1" tint="4.9989318521683403E-2"/>
      <name val="Calibri"/>
      <family val="2"/>
      <scheme val="minor"/>
    </font>
    <font>
      <b/>
      <sz val="10"/>
      <name val="Calibri"/>
      <family val="2"/>
    </font>
    <font>
      <b/>
      <sz val="12"/>
      <name val="Calibri"/>
      <family val="2"/>
      <scheme val="minor"/>
    </font>
    <font>
      <b/>
      <sz val="10"/>
      <color rgb="FF006600"/>
      <name val="Calibri"/>
      <family val="2"/>
      <scheme val="minor"/>
    </font>
    <font>
      <sz val="10"/>
      <color rgb="FF006600"/>
      <name val="Calibri"/>
      <family val="2"/>
      <scheme val="minor"/>
    </font>
    <font>
      <b/>
      <sz val="10"/>
      <color rgb="FF0000CC"/>
      <name val="Calibri"/>
      <family val="2"/>
      <scheme val="minor"/>
    </font>
  </fonts>
  <fills count="4">
    <fill>
      <patternFill patternType="none"/>
    </fill>
    <fill>
      <patternFill patternType="gray125"/>
    </fill>
    <fill>
      <patternFill patternType="solid">
        <fgColor rgb="FF00953B"/>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3" fillId="0" borderId="0"/>
    <xf numFmtId="44" fontId="3" fillId="0" borderId="0" applyFont="0" applyFill="0" applyBorder="0" applyAlignment="0" applyProtection="0"/>
    <xf numFmtId="0" fontId="3" fillId="0" borderId="0"/>
    <xf numFmtId="44" fontId="4"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5" fillId="0" borderId="2" xfId="1" applyFont="1" applyBorder="1" applyAlignment="1">
      <alignment horizontal="center" vertical="top"/>
    </xf>
    <xf numFmtId="0" fontId="5" fillId="0" borderId="6" xfId="1" applyFont="1" applyBorder="1" applyAlignment="1">
      <alignment horizontal="center" vertical="top" wrapText="1"/>
    </xf>
    <xf numFmtId="0" fontId="6" fillId="0" borderId="2" xfId="1" applyFont="1" applyBorder="1" applyAlignment="1">
      <alignment horizontal="center" vertical="top"/>
    </xf>
    <xf numFmtId="0" fontId="5" fillId="0" borderId="4" xfId="1" applyFont="1" applyBorder="1" applyAlignment="1">
      <alignment vertical="top"/>
    </xf>
    <xf numFmtId="0" fontId="6" fillId="0" borderId="0" xfId="1" applyFont="1" applyAlignment="1">
      <alignment vertical="top"/>
    </xf>
    <xf numFmtId="0" fontId="6" fillId="0" borderId="6" xfId="1" applyFont="1" applyBorder="1" applyAlignment="1">
      <alignment horizontal="center" vertical="top"/>
    </xf>
    <xf numFmtId="0" fontId="5" fillId="0" borderId="5" xfId="1" applyFont="1" applyBorder="1" applyAlignment="1">
      <alignment horizontal="center" vertical="top"/>
    </xf>
    <xf numFmtId="0" fontId="5" fillId="0" borderId="0" xfId="1" applyFont="1" applyBorder="1" applyAlignment="1">
      <alignment horizontal="center" vertical="top"/>
    </xf>
    <xf numFmtId="0" fontId="5" fillId="0" borderId="7" xfId="1" applyFont="1" applyBorder="1" applyAlignment="1">
      <alignment horizontal="center" vertical="top"/>
    </xf>
    <xf numFmtId="0" fontId="5" fillId="0" borderId="7" xfId="1" applyFont="1" applyBorder="1" applyAlignment="1">
      <alignment vertical="top"/>
    </xf>
    <xf numFmtId="0" fontId="5" fillId="0" borderId="1" xfId="1" applyFont="1" applyFill="1" applyBorder="1" applyAlignment="1">
      <alignment horizontal="left" vertical="top"/>
    </xf>
    <xf numFmtId="14" fontId="6" fillId="0" borderId="4" xfId="1" applyNumberFormat="1" applyFont="1" applyBorder="1" applyAlignment="1">
      <alignment horizontal="left" vertical="top"/>
    </xf>
    <xf numFmtId="14" fontId="6" fillId="0" borderId="7" xfId="1" applyNumberFormat="1" applyFont="1" applyBorder="1" applyAlignment="1">
      <alignment horizontal="left" vertical="top"/>
    </xf>
    <xf numFmtId="0" fontId="6" fillId="0" borderId="7" xfId="1" applyNumberFormat="1" applyFont="1" applyBorder="1" applyAlignment="1">
      <alignment horizontal="left" vertical="top"/>
    </xf>
    <xf numFmtId="14" fontId="6" fillId="0" borderId="11" xfId="1" applyNumberFormat="1" applyFont="1" applyBorder="1" applyAlignment="1">
      <alignment horizontal="left" vertical="top"/>
    </xf>
    <xf numFmtId="0" fontId="5" fillId="0" borderId="11" xfId="1" applyFont="1" applyBorder="1" applyAlignment="1">
      <alignment vertical="top"/>
    </xf>
    <xf numFmtId="0" fontId="5" fillId="0" borderId="2" xfId="1" applyFont="1" applyFill="1" applyBorder="1" applyAlignment="1">
      <alignment horizontal="lef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5" fillId="0" borderId="6" xfId="1" applyFont="1" applyBorder="1" applyAlignment="1">
      <alignment horizontal="center" vertical="top"/>
    </xf>
    <xf numFmtId="0" fontId="6" fillId="0" borderId="8"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xf numFmtId="0" fontId="5" fillId="0" borderId="8" xfId="1" applyFont="1" applyBorder="1" applyAlignment="1">
      <alignment horizontal="center" vertical="top"/>
    </xf>
    <xf numFmtId="0" fontId="6" fillId="0" borderId="0" xfId="1" applyFont="1" applyAlignment="1">
      <alignment horizontal="justify" vertical="top"/>
    </xf>
    <xf numFmtId="0" fontId="5" fillId="0" borderId="0" xfId="1" applyFont="1" applyFill="1" applyBorder="1" applyAlignment="1">
      <alignment vertical="top"/>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xf>
    <xf numFmtId="0" fontId="6" fillId="0" borderId="0" xfId="1" applyFont="1" applyFill="1" applyAlignment="1">
      <alignment horizontal="center" vertical="center"/>
    </xf>
    <xf numFmtId="0" fontId="5" fillId="0" borderId="0" xfId="1" applyFont="1" applyFill="1" applyAlignment="1">
      <alignment vertical="top"/>
    </xf>
    <xf numFmtId="4" fontId="5" fillId="0" borderId="0" xfId="1" applyNumberFormat="1" applyFont="1" applyFill="1" applyAlignment="1">
      <alignment vertical="top"/>
    </xf>
    <xf numFmtId="0" fontId="6" fillId="0" borderId="0" xfId="1" applyFont="1" applyFill="1" applyAlignment="1">
      <alignment vertical="top"/>
    </xf>
    <xf numFmtId="4" fontId="6" fillId="0" borderId="0" xfId="1" applyNumberFormat="1" applyFont="1" applyFill="1" applyAlignment="1">
      <alignment horizontal="left" vertical="top" shrinkToFit="1"/>
    </xf>
    <xf numFmtId="0" fontId="8" fillId="0" borderId="0" xfId="4" applyFont="1" applyAlignment="1">
      <alignment vertical="top"/>
    </xf>
    <xf numFmtId="164" fontId="6" fillId="0" borderId="0" xfId="1" applyNumberFormat="1" applyFont="1" applyFill="1" applyAlignment="1">
      <alignment vertical="top"/>
    </xf>
    <xf numFmtId="44" fontId="6" fillId="0" borderId="0" xfId="1" applyNumberFormat="1" applyFont="1" applyFill="1" applyAlignment="1">
      <alignment vertical="top"/>
    </xf>
    <xf numFmtId="44" fontId="6" fillId="0" borderId="0" xfId="5" applyFont="1" applyFill="1" applyAlignment="1">
      <alignment vertical="top"/>
    </xf>
    <xf numFmtId="49" fontId="2" fillId="0" borderId="0" xfId="1" applyNumberFormat="1" applyFont="1" applyAlignment="1">
      <alignment horizontal="left" vertical="top"/>
    </xf>
    <xf numFmtId="0" fontId="2" fillId="0" borderId="0" xfId="1" applyFont="1" applyAlignment="1">
      <alignment horizontal="center" vertical="top" wrapText="1"/>
    </xf>
    <xf numFmtId="166" fontId="2" fillId="0" borderId="0" xfId="1" applyNumberFormat="1" applyFont="1" applyAlignment="1">
      <alignment horizontal="right" vertical="top"/>
    </xf>
    <xf numFmtId="164" fontId="2" fillId="0" borderId="0" xfId="3" applyNumberFormat="1" applyFont="1" applyAlignment="1">
      <alignment horizontal="right" vertical="top"/>
    </xf>
    <xf numFmtId="4" fontId="9" fillId="0" borderId="0" xfId="1" applyNumberFormat="1" applyFont="1" applyAlignment="1">
      <alignment horizontal="center" vertical="top"/>
    </xf>
    <xf numFmtId="164" fontId="9" fillId="0" borderId="0" xfId="3" applyNumberFormat="1" applyFont="1" applyAlignment="1">
      <alignment vertical="top"/>
    </xf>
    <xf numFmtId="4" fontId="2" fillId="0" borderId="0" xfId="1" applyNumberFormat="1" applyFont="1" applyAlignment="1">
      <alignment horizontal="right" vertical="top"/>
    </xf>
    <xf numFmtId="0" fontId="2" fillId="0" borderId="0" xfId="1" applyNumberFormat="1" applyFont="1" applyAlignment="1">
      <alignment horizontal="center" vertical="top" wrapText="1"/>
    </xf>
    <xf numFmtId="0" fontId="10" fillId="0" borderId="0" xfId="1" applyFont="1" applyAlignment="1">
      <alignment horizontal="justify" vertical="top"/>
    </xf>
    <xf numFmtId="0" fontId="11" fillId="0" borderId="0" xfId="1" applyFont="1" applyAlignment="1">
      <alignment horizontal="center" vertical="top" wrapText="1"/>
    </xf>
    <xf numFmtId="0" fontId="12" fillId="3" borderId="0" xfId="1" applyFont="1" applyFill="1" applyAlignment="1">
      <alignment vertical="top"/>
    </xf>
    <xf numFmtId="0" fontId="9" fillId="3" borderId="0" xfId="1" applyFont="1" applyFill="1" applyAlignment="1">
      <alignment horizontal="center" vertical="top"/>
    </xf>
    <xf numFmtId="0" fontId="12" fillId="3" borderId="0" xfId="1" applyFont="1" applyFill="1" applyAlignment="1">
      <alignment horizontal="center" vertical="top"/>
    </xf>
    <xf numFmtId="0" fontId="2" fillId="0" borderId="0" xfId="1" applyNumberFormat="1" applyFont="1" applyFill="1" applyAlignment="1">
      <alignment horizontal="justify" vertical="top" wrapText="1"/>
    </xf>
    <xf numFmtId="0" fontId="9" fillId="0" borderId="2" xfId="1" applyFont="1" applyBorder="1" applyAlignment="1">
      <alignment horizontal="center" vertical="top"/>
    </xf>
    <xf numFmtId="4" fontId="9" fillId="0" borderId="0" xfId="1" applyNumberFormat="1" applyFont="1" applyAlignment="1">
      <alignment horizontal="justify" vertical="top" wrapText="1"/>
    </xf>
    <xf numFmtId="0" fontId="5" fillId="2" borderId="0" xfId="4" applyFont="1" applyFill="1" applyBorder="1" applyAlignment="1">
      <alignment horizontal="justify" vertical="top"/>
    </xf>
    <xf numFmtId="165" fontId="5" fillId="2" borderId="0" xfId="4" applyNumberFormat="1" applyFont="1" applyFill="1" applyAlignment="1">
      <alignment vertical="top"/>
    </xf>
    <xf numFmtId="0" fontId="5" fillId="2" borderId="0" xfId="4" applyNumberFormat="1" applyFont="1" applyFill="1" applyAlignment="1">
      <alignment horizontal="center" vertical="top"/>
    </xf>
    <xf numFmtId="0" fontId="13" fillId="0" borderId="0" xfId="1" applyNumberFormat="1" applyFont="1" applyFill="1" applyAlignment="1">
      <alignment horizontal="justify" vertical="top"/>
    </xf>
    <xf numFmtId="0" fontId="14" fillId="0" borderId="0" xfId="1" applyFont="1" applyAlignment="1">
      <alignment horizontal="center" vertical="top" wrapText="1"/>
    </xf>
    <xf numFmtId="4" fontId="14" fillId="0" borderId="0" xfId="1" applyNumberFormat="1" applyFont="1" applyAlignment="1">
      <alignment horizontal="right" vertical="top"/>
    </xf>
    <xf numFmtId="164" fontId="14" fillId="0" borderId="0" xfId="6" applyNumberFormat="1" applyFont="1" applyAlignment="1">
      <alignment horizontal="right" vertical="top"/>
    </xf>
    <xf numFmtId="4" fontId="13" fillId="0" borderId="0" xfId="1" applyNumberFormat="1" applyFont="1" applyAlignment="1">
      <alignment horizontal="center" vertical="top"/>
    </xf>
    <xf numFmtId="164" fontId="13" fillId="0" borderId="0" xfId="5" applyNumberFormat="1" applyFont="1" applyFill="1" applyAlignment="1">
      <alignment vertical="top"/>
    </xf>
    <xf numFmtId="44" fontId="2" fillId="0" borderId="0" xfId="5" applyFont="1" applyAlignment="1">
      <alignment vertical="top"/>
    </xf>
    <xf numFmtId="44" fontId="2" fillId="0" borderId="0" xfId="5" applyFont="1" applyAlignment="1">
      <alignment horizontal="right" vertical="top"/>
    </xf>
    <xf numFmtId="49" fontId="9" fillId="0" borderId="0" xfId="1" applyNumberFormat="1" applyFont="1" applyFill="1" applyAlignment="1">
      <alignment horizontal="left" vertical="top"/>
    </xf>
    <xf numFmtId="0" fontId="9" fillId="0" borderId="0" xfId="1" applyNumberFormat="1" applyFont="1" applyFill="1" applyAlignment="1">
      <alignment horizontal="justify" vertical="top"/>
    </xf>
    <xf numFmtId="0" fontId="9" fillId="0" borderId="0" xfId="1" applyFont="1" applyFill="1" applyAlignment="1">
      <alignment horizontal="center" vertical="top" wrapText="1"/>
    </xf>
    <xf numFmtId="166" fontId="9" fillId="0" borderId="0" xfId="1" applyNumberFormat="1" applyFont="1" applyFill="1" applyAlignment="1">
      <alignment horizontal="right" vertical="top"/>
    </xf>
    <xf numFmtId="164" fontId="9" fillId="0" borderId="0" xfId="3" applyNumberFormat="1" applyFont="1" applyFill="1" applyAlignment="1">
      <alignment horizontal="right" vertical="top"/>
    </xf>
    <xf numFmtId="4" fontId="9" fillId="0" borderId="0" xfId="1" applyNumberFormat="1" applyFont="1" applyFill="1" applyAlignment="1">
      <alignment horizontal="center" vertical="top"/>
    </xf>
    <xf numFmtId="164" fontId="9" fillId="0" borderId="0" xfId="1" applyNumberFormat="1" applyFont="1" applyFill="1" applyAlignment="1">
      <alignment vertical="top"/>
    </xf>
    <xf numFmtId="49" fontId="15" fillId="0" borderId="0" xfId="1" applyNumberFormat="1" applyFont="1" applyAlignment="1">
      <alignment horizontal="left" vertical="top"/>
    </xf>
    <xf numFmtId="0" fontId="15" fillId="0" borderId="0" xfId="1" applyNumberFormat="1" applyFont="1" applyFill="1" applyAlignment="1">
      <alignment horizontal="justify" vertical="top"/>
    </xf>
    <xf numFmtId="164" fontId="15" fillId="0" borderId="0" xfId="6" applyNumberFormat="1" applyFont="1" applyAlignment="1">
      <alignment vertical="top"/>
    </xf>
    <xf numFmtId="4" fontId="6" fillId="0" borderId="0" xfId="1" applyNumberFormat="1" applyFont="1" applyFill="1" applyAlignment="1">
      <alignment vertical="top"/>
    </xf>
    <xf numFmtId="167" fontId="12" fillId="3" borderId="0" xfId="1" applyNumberFormat="1" applyFont="1" applyFill="1" applyAlignment="1">
      <alignment vertical="top"/>
    </xf>
    <xf numFmtId="0" fontId="5" fillId="2" borderId="0" xfId="4" applyNumberFormat="1" applyFont="1" applyFill="1" applyBorder="1" applyAlignment="1">
      <alignment horizontal="center" vertical="top"/>
    </xf>
    <xf numFmtId="14" fontId="5" fillId="0" borderId="9" xfId="1" applyNumberFormat="1" applyFont="1" applyBorder="1" applyAlignment="1">
      <alignment horizontal="right" vertical="top"/>
    </xf>
    <xf numFmtId="14" fontId="5" fillId="0" borderId="10"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0" fontId="6" fillId="0" borderId="6" xfId="1" applyNumberFormat="1" applyFont="1" applyBorder="1" applyAlignment="1">
      <alignment horizontal="left" vertical="top"/>
    </xf>
    <xf numFmtId="0" fontId="6" fillId="0" borderId="8" xfId="1" applyNumberFormat="1" applyFont="1" applyBorder="1" applyAlignment="1">
      <alignment horizontal="left" vertical="top"/>
    </xf>
    <xf numFmtId="0" fontId="5" fillId="0" borderId="1" xfId="1" applyFont="1" applyBorder="1" applyAlignment="1">
      <alignment horizontal="center" vertical="top"/>
    </xf>
    <xf numFmtId="0" fontId="5" fillId="0" borderId="3" xfId="1" applyFont="1" applyBorder="1" applyAlignment="1">
      <alignment horizontal="center" vertical="top"/>
    </xf>
    <xf numFmtId="0" fontId="5" fillId="0" borderId="4" xfId="1" applyFont="1" applyBorder="1" applyAlignment="1">
      <alignment horizontal="center" vertical="top"/>
    </xf>
    <xf numFmtId="0" fontId="7" fillId="2" borderId="12" xfId="1" applyFont="1" applyFill="1" applyBorder="1" applyAlignment="1">
      <alignment horizontal="center" vertical="top"/>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xf numFmtId="0" fontId="5" fillId="0" borderId="6" xfId="1" applyFont="1" applyBorder="1" applyAlignment="1">
      <alignment horizontal="center" vertical="top" wrapText="1"/>
    </xf>
    <xf numFmtId="0" fontId="5" fillId="0" borderId="8" xfId="1" applyFont="1" applyBorder="1" applyAlignment="1">
      <alignment horizontal="center" vertical="top" wrapText="1"/>
    </xf>
    <xf numFmtId="14" fontId="5" fillId="0" borderId="1" xfId="1" applyNumberFormat="1" applyFont="1" applyBorder="1" applyAlignment="1">
      <alignment horizontal="right" vertical="top"/>
    </xf>
    <xf numFmtId="14" fontId="5" fillId="0" borderId="3" xfId="1" applyNumberFormat="1" applyFont="1" applyBorder="1" applyAlignment="1">
      <alignment horizontal="right" vertical="top"/>
    </xf>
    <xf numFmtId="14" fontId="5" fillId="0" borderId="5" xfId="1" applyNumberFormat="1" applyFont="1" applyBorder="1" applyAlignment="1">
      <alignment horizontal="right" vertical="top"/>
    </xf>
    <xf numFmtId="14" fontId="5" fillId="0" borderId="0" xfId="1" applyNumberFormat="1" applyFont="1" applyBorder="1" applyAlignment="1">
      <alignment horizontal="righ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cellXfs>
  <cellStyles count="7">
    <cellStyle name="Moneda" xfId="5" builtinId="4"/>
    <cellStyle name="Moneda 2" xfId="3"/>
    <cellStyle name="Moneda 2 2" xfId="6"/>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228600</xdr:rowOff>
    </xdr:from>
    <xdr:to>
      <xdr:col>0</xdr:col>
      <xdr:colOff>1175385</xdr:colOff>
      <xdr:row>6</xdr:row>
      <xdr:rowOff>128270</xdr:rowOff>
    </xdr:to>
    <xdr:pic>
      <xdr:nvPicPr>
        <xdr:cNvPr id="6" name="Imagen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71525"/>
          <a:ext cx="956310" cy="899795"/>
        </a:xfrm>
        <a:prstGeom prst="rect">
          <a:avLst/>
        </a:prstGeom>
        <a:noFill/>
        <a:ln>
          <a:noFill/>
        </a:ln>
      </xdr:spPr>
    </xdr:pic>
    <xdr:clientData/>
  </xdr:twoCellAnchor>
  <xdr:twoCellAnchor editAs="oneCell">
    <xdr:from>
      <xdr:col>6</xdr:col>
      <xdr:colOff>19050</xdr:colOff>
      <xdr:row>2</xdr:row>
      <xdr:rowOff>371475</xdr:rowOff>
    </xdr:from>
    <xdr:to>
      <xdr:col>6</xdr:col>
      <xdr:colOff>1567050</xdr:colOff>
      <xdr:row>4</xdr:row>
      <xdr:rowOff>69658</xdr:rowOff>
    </xdr:to>
    <xdr:pic>
      <xdr:nvPicPr>
        <xdr:cNvPr id="7" name="Imagen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415" t="56113" r="40563" b="32805"/>
        <a:stretch/>
      </xdr:blipFill>
      <xdr:spPr bwMode="auto">
        <a:xfrm>
          <a:off x="10020300" y="914400"/>
          <a:ext cx="1548000" cy="28873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40"/>
  <sheetViews>
    <sheetView showGridLines="0" showZeros="0" tabSelected="1" view="pageBreakPreview" zoomScaleNormal="100" zoomScaleSheetLayoutView="100" workbookViewId="0">
      <selection activeCell="E20" sqref="E20:E97"/>
    </sheetView>
  </sheetViews>
  <sheetFormatPr baseColWidth="10" defaultColWidth="9.140625" defaultRowHeight="15" x14ac:dyDescent="0.25"/>
  <cols>
    <col min="1" max="1" width="20.5703125" style="5" customWidth="1"/>
    <col min="2" max="2" width="56.85546875" style="5" customWidth="1"/>
    <col min="3" max="3" width="13.7109375" style="5" customWidth="1"/>
    <col min="4" max="4" width="15.140625" style="5" customWidth="1"/>
    <col min="5" max="5" width="17.85546875" style="5" customWidth="1"/>
    <col min="6" max="6" width="25.85546875" style="5" customWidth="1"/>
    <col min="7" max="7" width="24.28515625" style="5" customWidth="1"/>
    <col min="8" max="8" width="22.42578125" style="5" customWidth="1"/>
    <col min="9" max="9" width="24.85546875" style="5" bestFit="1" customWidth="1"/>
    <col min="10" max="10" width="10.42578125" style="5" bestFit="1" customWidth="1"/>
    <col min="11" max="16384" width="9.140625" style="5"/>
  </cols>
  <sheetData>
    <row r="1" spans="1:7" x14ac:dyDescent="0.25">
      <c r="A1" s="3"/>
      <c r="B1" s="1" t="s">
        <v>11</v>
      </c>
      <c r="C1" s="88" t="s">
        <v>25</v>
      </c>
      <c r="D1" s="89"/>
      <c r="E1" s="89"/>
      <c r="F1" s="90"/>
      <c r="G1" s="4"/>
    </row>
    <row r="2" spans="1:7" x14ac:dyDescent="0.25">
      <c r="A2" s="6"/>
      <c r="B2" s="2" t="s">
        <v>12</v>
      </c>
      <c r="C2" s="7"/>
      <c r="D2" s="8"/>
      <c r="E2" s="8"/>
      <c r="F2" s="9"/>
      <c r="G2" s="10"/>
    </row>
    <row r="3" spans="1:7" ht="33.75" customHeight="1" x14ac:dyDescent="0.25">
      <c r="A3" s="6"/>
      <c r="B3" s="51" t="s">
        <v>23</v>
      </c>
      <c r="C3" s="100" t="s">
        <v>173</v>
      </c>
      <c r="D3" s="101"/>
      <c r="E3" s="101"/>
      <c r="F3" s="102"/>
      <c r="G3" s="10"/>
    </row>
    <row r="4" spans="1:7" ht="12.75" customHeight="1" x14ac:dyDescent="0.25">
      <c r="A4" s="6"/>
      <c r="B4" s="94"/>
      <c r="C4" s="100"/>
      <c r="D4" s="101"/>
      <c r="E4" s="101"/>
      <c r="F4" s="102"/>
      <c r="G4" s="10"/>
    </row>
    <row r="5" spans="1:7" ht="18.75" customHeight="1" thickBot="1" x14ac:dyDescent="0.3">
      <c r="A5" s="6"/>
      <c r="B5" s="95"/>
      <c r="C5" s="103"/>
      <c r="D5" s="104"/>
      <c r="E5" s="104"/>
      <c r="F5" s="105"/>
      <c r="G5" s="10"/>
    </row>
    <row r="6" spans="1:7" ht="13.5" customHeight="1" x14ac:dyDescent="0.25">
      <c r="A6" s="6"/>
      <c r="B6" s="11" t="s">
        <v>0</v>
      </c>
      <c r="C6" s="96" t="s">
        <v>19</v>
      </c>
      <c r="D6" s="97"/>
      <c r="E6" s="97"/>
      <c r="F6" s="12"/>
      <c r="G6" s="10"/>
    </row>
    <row r="7" spans="1:7" ht="21.75" customHeight="1" x14ac:dyDescent="0.25">
      <c r="A7" s="6"/>
      <c r="B7" s="84" t="s">
        <v>172</v>
      </c>
      <c r="C7" s="98" t="s">
        <v>20</v>
      </c>
      <c r="D7" s="99"/>
      <c r="E7" s="99"/>
      <c r="F7" s="13"/>
      <c r="G7" s="10"/>
    </row>
    <row r="8" spans="1:7" ht="21.75" customHeight="1" x14ac:dyDescent="0.25">
      <c r="A8" s="6"/>
      <c r="B8" s="84"/>
      <c r="C8" s="98" t="s">
        <v>1</v>
      </c>
      <c r="D8" s="99"/>
      <c r="E8" s="99"/>
      <c r="F8" s="14"/>
      <c r="G8" s="10"/>
    </row>
    <row r="9" spans="1:7" ht="21.75" customHeight="1" thickBot="1" x14ac:dyDescent="0.3">
      <c r="A9" s="6"/>
      <c r="B9" s="85"/>
      <c r="C9" s="82" t="s">
        <v>13</v>
      </c>
      <c r="D9" s="83"/>
      <c r="E9" s="83"/>
      <c r="F9" s="15"/>
      <c r="G9" s="16"/>
    </row>
    <row r="10" spans="1:7" ht="17.25" customHeight="1" x14ac:dyDescent="0.25">
      <c r="A10" s="6"/>
      <c r="B10" s="17" t="s">
        <v>15</v>
      </c>
      <c r="C10" s="88" t="s">
        <v>16</v>
      </c>
      <c r="D10" s="89"/>
      <c r="E10" s="89"/>
      <c r="F10" s="90"/>
      <c r="G10" s="56" t="s">
        <v>24</v>
      </c>
    </row>
    <row r="11" spans="1:7" x14ac:dyDescent="0.25">
      <c r="A11" s="6"/>
      <c r="B11" s="86"/>
      <c r="C11" s="18">
        <v>0</v>
      </c>
      <c r="D11" s="19"/>
      <c r="E11" s="19"/>
      <c r="F11" s="20"/>
      <c r="G11" s="21"/>
    </row>
    <row r="12" spans="1:7" ht="15.75" customHeight="1" thickBot="1" x14ac:dyDescent="0.3">
      <c r="A12" s="22"/>
      <c r="B12" s="87"/>
      <c r="C12" s="23"/>
      <c r="D12" s="24"/>
      <c r="E12" s="24"/>
      <c r="F12" s="25"/>
      <c r="G12" s="26"/>
    </row>
    <row r="13" spans="1:7" ht="15.75" thickBot="1" x14ac:dyDescent="0.3">
      <c r="D13" s="27"/>
    </row>
    <row r="14" spans="1:7" ht="15.75" customHeight="1" thickBot="1" x14ac:dyDescent="0.3">
      <c r="A14" s="91" t="s">
        <v>21</v>
      </c>
      <c r="B14" s="92"/>
      <c r="C14" s="92"/>
      <c r="D14" s="92"/>
      <c r="E14" s="92"/>
      <c r="F14" s="92"/>
      <c r="G14" s="93"/>
    </row>
    <row r="15" spans="1:7" ht="15.75" thickBot="1" x14ac:dyDescent="0.3">
      <c r="A15" s="28"/>
      <c r="B15" s="28"/>
      <c r="C15" s="28"/>
      <c r="D15" s="28"/>
      <c r="E15" s="28"/>
      <c r="F15" s="28"/>
      <c r="G15" s="28"/>
    </row>
    <row r="16" spans="1:7" s="33" customFormat="1" ht="40.5" customHeight="1" thickBot="1" x14ac:dyDescent="0.3">
      <c r="A16" s="29" t="s">
        <v>2</v>
      </c>
      <c r="B16" s="30" t="s">
        <v>3</v>
      </c>
      <c r="C16" s="30" t="s">
        <v>4</v>
      </c>
      <c r="D16" s="30" t="s">
        <v>5</v>
      </c>
      <c r="E16" s="31" t="s">
        <v>17</v>
      </c>
      <c r="F16" s="31" t="s">
        <v>18</v>
      </c>
      <c r="G16" s="32" t="s">
        <v>6</v>
      </c>
    </row>
    <row r="17" spans="1:9" s="36" customFormat="1" ht="4.5" customHeight="1" x14ac:dyDescent="0.25">
      <c r="A17" s="42"/>
      <c r="B17" s="50"/>
      <c r="C17" s="43"/>
      <c r="D17" s="44"/>
      <c r="E17" s="45"/>
      <c r="F17" s="46"/>
      <c r="G17" s="47"/>
      <c r="I17" s="37"/>
    </row>
    <row r="18" spans="1:9" s="36" customFormat="1" ht="26.25" customHeight="1" x14ac:dyDescent="0.25">
      <c r="A18" s="69"/>
      <c r="B18" s="70" t="str">
        <f>B7</f>
        <v>Rehabilitación de paso pluvial para cruce de vialidad y alumbrado público, en Teuchitlán, Jalisco.</v>
      </c>
      <c r="C18" s="71"/>
      <c r="D18" s="72"/>
      <c r="E18" s="73"/>
      <c r="F18" s="74"/>
      <c r="G18" s="75">
        <f>G19+G28+G61+G71+G94</f>
        <v>0</v>
      </c>
      <c r="I18" s="37"/>
    </row>
    <row r="19" spans="1:9" s="36" customFormat="1" x14ac:dyDescent="0.25">
      <c r="A19" s="61" t="s">
        <v>14</v>
      </c>
      <c r="B19" s="61" t="s">
        <v>100</v>
      </c>
      <c r="C19" s="62"/>
      <c r="D19" s="63"/>
      <c r="E19" s="64"/>
      <c r="F19" s="65"/>
      <c r="G19" s="66">
        <f>SUM(G20:G27)</f>
        <v>0</v>
      </c>
      <c r="I19" s="37"/>
    </row>
    <row r="20" spans="1:9" s="36" customFormat="1" ht="36" customHeight="1" x14ac:dyDescent="0.25">
      <c r="A20" s="42" t="s">
        <v>26</v>
      </c>
      <c r="B20" s="55" t="s">
        <v>101</v>
      </c>
      <c r="C20" s="49" t="s">
        <v>39</v>
      </c>
      <c r="D20" s="48">
        <v>550</v>
      </c>
      <c r="E20" s="68"/>
      <c r="F20" s="57"/>
      <c r="G20" s="67">
        <f t="shared" ref="G20:G27" si="0">+ROUND(D20*E20,2)</f>
        <v>0</v>
      </c>
      <c r="H20" s="79"/>
      <c r="I20" s="37"/>
    </row>
    <row r="21" spans="1:9" s="36" customFormat="1" ht="38.25" x14ac:dyDescent="0.25">
      <c r="A21" s="42" t="s">
        <v>27</v>
      </c>
      <c r="B21" s="55" t="s">
        <v>102</v>
      </c>
      <c r="C21" s="49" t="s">
        <v>39</v>
      </c>
      <c r="D21" s="48">
        <v>550</v>
      </c>
      <c r="E21" s="68"/>
      <c r="F21" s="57"/>
      <c r="G21" s="67">
        <f t="shared" si="0"/>
        <v>0</v>
      </c>
      <c r="H21" s="79"/>
      <c r="I21" s="37"/>
    </row>
    <row r="22" spans="1:9" s="36" customFormat="1" ht="38.25" x14ac:dyDescent="0.25">
      <c r="A22" s="42" t="s">
        <v>28</v>
      </c>
      <c r="B22" s="55" t="s">
        <v>103</v>
      </c>
      <c r="C22" s="49" t="s">
        <v>81</v>
      </c>
      <c r="D22" s="48">
        <v>28.71</v>
      </c>
      <c r="E22" s="68"/>
      <c r="F22" s="57"/>
      <c r="G22" s="67">
        <f t="shared" si="0"/>
        <v>0</v>
      </c>
      <c r="H22" s="79"/>
      <c r="I22" s="37"/>
    </row>
    <row r="23" spans="1:9" s="36" customFormat="1" ht="38.25" x14ac:dyDescent="0.25">
      <c r="A23" s="42" t="s">
        <v>29</v>
      </c>
      <c r="B23" s="55" t="s">
        <v>104</v>
      </c>
      <c r="C23" s="49" t="s">
        <v>81</v>
      </c>
      <c r="D23" s="48">
        <v>9.5</v>
      </c>
      <c r="E23" s="68"/>
      <c r="F23" s="57"/>
      <c r="G23" s="67">
        <f t="shared" si="0"/>
        <v>0</v>
      </c>
      <c r="H23" s="79"/>
      <c r="I23" s="37"/>
    </row>
    <row r="24" spans="1:9" s="36" customFormat="1" ht="51" x14ac:dyDescent="0.25">
      <c r="A24" s="42" t="s">
        <v>31</v>
      </c>
      <c r="B24" s="55" t="s">
        <v>105</v>
      </c>
      <c r="C24" s="49" t="s">
        <v>81</v>
      </c>
      <c r="D24" s="48">
        <v>16.2</v>
      </c>
      <c r="E24" s="68"/>
      <c r="F24" s="57"/>
      <c r="G24" s="67">
        <f t="shared" si="0"/>
        <v>0</v>
      </c>
      <c r="H24" s="79"/>
      <c r="I24" s="37"/>
    </row>
    <row r="25" spans="1:9" s="36" customFormat="1" ht="89.25" x14ac:dyDescent="0.25">
      <c r="A25" s="42" t="s">
        <v>32</v>
      </c>
      <c r="B25" s="55" t="s">
        <v>106</v>
      </c>
      <c r="C25" s="49" t="s">
        <v>30</v>
      </c>
      <c r="D25" s="48">
        <v>3</v>
      </c>
      <c r="E25" s="68"/>
      <c r="F25" s="57"/>
      <c r="G25" s="67">
        <f t="shared" si="0"/>
        <v>0</v>
      </c>
      <c r="H25" s="79"/>
      <c r="I25" s="37"/>
    </row>
    <row r="26" spans="1:9" s="36" customFormat="1" ht="25.5" x14ac:dyDescent="0.25">
      <c r="A26" s="42" t="s">
        <v>33</v>
      </c>
      <c r="B26" s="55" t="s">
        <v>107</v>
      </c>
      <c r="C26" s="49" t="s">
        <v>81</v>
      </c>
      <c r="D26" s="48">
        <v>191.91</v>
      </c>
      <c r="E26" s="68"/>
      <c r="F26" s="57"/>
      <c r="G26" s="67">
        <f t="shared" si="0"/>
        <v>0</v>
      </c>
      <c r="H26" s="79"/>
      <c r="I26" s="37"/>
    </row>
    <row r="27" spans="1:9" s="36" customFormat="1" ht="38.25" x14ac:dyDescent="0.25">
      <c r="A27" s="42" t="s">
        <v>34</v>
      </c>
      <c r="B27" s="55" t="s">
        <v>108</v>
      </c>
      <c r="C27" s="49" t="s">
        <v>109</v>
      </c>
      <c r="D27" s="48">
        <v>1910.1</v>
      </c>
      <c r="E27" s="68"/>
      <c r="F27" s="57"/>
      <c r="G27" s="67">
        <f t="shared" si="0"/>
        <v>0</v>
      </c>
      <c r="H27" s="79"/>
      <c r="I27" s="37"/>
    </row>
    <row r="28" spans="1:9" s="36" customFormat="1" x14ac:dyDescent="0.25">
      <c r="A28" s="61" t="s">
        <v>84</v>
      </c>
      <c r="B28" s="61" t="s">
        <v>110</v>
      </c>
      <c r="C28" s="62"/>
      <c r="D28" s="63">
        <v>0</v>
      </c>
      <c r="E28" s="64"/>
      <c r="F28" s="65"/>
      <c r="G28" s="66">
        <f>G29+G35+G37+G47+G54+G58</f>
        <v>0</v>
      </c>
      <c r="H28" s="79"/>
      <c r="I28" s="37"/>
    </row>
    <row r="29" spans="1:9" s="36" customFormat="1" x14ac:dyDescent="0.25">
      <c r="A29" s="76" t="s">
        <v>85</v>
      </c>
      <c r="B29" s="77" t="s">
        <v>111</v>
      </c>
      <c r="C29" s="34"/>
      <c r="D29" s="35">
        <v>0</v>
      </c>
      <c r="E29" s="34"/>
      <c r="F29" s="34"/>
      <c r="G29" s="78">
        <f>SUM(G30:G34)</f>
        <v>0</v>
      </c>
      <c r="H29" s="79"/>
      <c r="I29" s="37"/>
    </row>
    <row r="30" spans="1:9" s="36" customFormat="1" ht="38.25" x14ac:dyDescent="0.25">
      <c r="A30" s="42" t="s">
        <v>35</v>
      </c>
      <c r="B30" s="55" t="s">
        <v>112</v>
      </c>
      <c r="C30" s="49" t="s">
        <v>39</v>
      </c>
      <c r="D30" s="48">
        <v>260</v>
      </c>
      <c r="E30" s="68"/>
      <c r="F30" s="57"/>
      <c r="G30" s="67">
        <f t="shared" ref="G30:G46" si="1">+ROUND(D30*E30,2)</f>
        <v>0</v>
      </c>
      <c r="H30" s="79"/>
      <c r="I30" s="37"/>
    </row>
    <row r="31" spans="1:9" s="36" customFormat="1" ht="25.5" x14ac:dyDescent="0.25">
      <c r="A31" s="42" t="s">
        <v>36</v>
      </c>
      <c r="B31" s="55" t="s">
        <v>113</v>
      </c>
      <c r="C31" s="49" t="s">
        <v>81</v>
      </c>
      <c r="D31" s="48">
        <v>584.6</v>
      </c>
      <c r="E31" s="68"/>
      <c r="F31" s="57"/>
      <c r="G31" s="67">
        <f t="shared" si="1"/>
        <v>0</v>
      </c>
      <c r="H31" s="79"/>
      <c r="I31" s="37"/>
    </row>
    <row r="32" spans="1:9" s="36" customFormat="1" ht="25.5" x14ac:dyDescent="0.25">
      <c r="A32" s="42" t="s">
        <v>37</v>
      </c>
      <c r="B32" s="55" t="s">
        <v>114</v>
      </c>
      <c r="C32" s="49" t="s">
        <v>81</v>
      </c>
      <c r="D32" s="48">
        <v>584.6</v>
      </c>
      <c r="E32" s="68"/>
      <c r="F32" s="57"/>
      <c r="G32" s="67">
        <f t="shared" si="1"/>
        <v>0</v>
      </c>
      <c r="H32" s="79"/>
      <c r="I32" s="37"/>
    </row>
    <row r="33" spans="1:9" s="36" customFormat="1" ht="25.5" x14ac:dyDescent="0.25">
      <c r="A33" s="42" t="s">
        <v>38</v>
      </c>
      <c r="B33" s="55" t="s">
        <v>107</v>
      </c>
      <c r="C33" s="49" t="s">
        <v>81</v>
      </c>
      <c r="D33" s="48">
        <v>1169.2</v>
      </c>
      <c r="E33" s="68"/>
      <c r="F33" s="57"/>
      <c r="G33" s="67">
        <f t="shared" si="1"/>
        <v>0</v>
      </c>
      <c r="H33" s="79"/>
      <c r="I33" s="37"/>
    </row>
    <row r="34" spans="1:9" s="36" customFormat="1" ht="38.25" x14ac:dyDescent="0.25">
      <c r="A34" s="42" t="s">
        <v>40</v>
      </c>
      <c r="B34" s="55" t="s">
        <v>108</v>
      </c>
      <c r="C34" s="49" t="s">
        <v>109</v>
      </c>
      <c r="D34" s="48">
        <v>11692</v>
      </c>
      <c r="E34" s="68"/>
      <c r="F34" s="57"/>
      <c r="G34" s="67">
        <f t="shared" si="1"/>
        <v>0</v>
      </c>
      <c r="H34" s="79"/>
      <c r="I34" s="37"/>
    </row>
    <row r="35" spans="1:9" s="36" customFormat="1" x14ac:dyDescent="0.25">
      <c r="A35" s="76" t="s">
        <v>94</v>
      </c>
      <c r="B35" s="77" t="s">
        <v>115</v>
      </c>
      <c r="C35" s="34"/>
      <c r="D35" s="35">
        <v>0</v>
      </c>
      <c r="E35" s="34"/>
      <c r="F35" s="34"/>
      <c r="G35" s="78">
        <f>SUM(G36)</f>
        <v>0</v>
      </c>
      <c r="H35" s="79"/>
      <c r="I35" s="37"/>
    </row>
    <row r="36" spans="1:9" s="36" customFormat="1" ht="25.5" x14ac:dyDescent="0.25">
      <c r="A36" s="42" t="s">
        <v>41</v>
      </c>
      <c r="B36" s="55" t="s">
        <v>116</v>
      </c>
      <c r="C36" s="49" t="s">
        <v>39</v>
      </c>
      <c r="D36" s="48">
        <v>290</v>
      </c>
      <c r="E36" s="68"/>
      <c r="F36" s="57"/>
      <c r="G36" s="67">
        <f t="shared" si="1"/>
        <v>0</v>
      </c>
      <c r="H36" s="79"/>
      <c r="I36" s="37"/>
    </row>
    <row r="37" spans="1:9" s="36" customFormat="1" x14ac:dyDescent="0.25">
      <c r="A37" s="76" t="s">
        <v>95</v>
      </c>
      <c r="B37" s="77" t="s">
        <v>117</v>
      </c>
      <c r="C37" s="34"/>
      <c r="D37" s="35">
        <v>0</v>
      </c>
      <c r="E37" s="34"/>
      <c r="F37" s="34"/>
      <c r="G37" s="78">
        <f>SUM(G38:G46)</f>
        <v>0</v>
      </c>
      <c r="H37" s="79"/>
      <c r="I37" s="37"/>
    </row>
    <row r="38" spans="1:9" s="36" customFormat="1" ht="51" x14ac:dyDescent="0.25">
      <c r="A38" s="42" t="s">
        <v>42</v>
      </c>
      <c r="B38" s="55" t="s">
        <v>118</v>
      </c>
      <c r="C38" s="49" t="s">
        <v>39</v>
      </c>
      <c r="D38" s="48">
        <v>290</v>
      </c>
      <c r="E38" s="68"/>
      <c r="F38" s="57"/>
      <c r="G38" s="67">
        <f t="shared" si="1"/>
        <v>0</v>
      </c>
      <c r="H38" s="79"/>
      <c r="I38" s="37"/>
    </row>
    <row r="39" spans="1:9" s="36" customFormat="1" ht="63.75" x14ac:dyDescent="0.25">
      <c r="A39" s="42" t="s">
        <v>43</v>
      </c>
      <c r="B39" s="55" t="s">
        <v>119</v>
      </c>
      <c r="C39" s="49" t="s">
        <v>30</v>
      </c>
      <c r="D39" s="48">
        <v>20</v>
      </c>
      <c r="E39" s="68"/>
      <c r="F39" s="57"/>
      <c r="G39" s="67">
        <f t="shared" si="1"/>
        <v>0</v>
      </c>
      <c r="H39" s="79"/>
      <c r="I39" s="37"/>
    </row>
    <row r="40" spans="1:9" s="36" customFormat="1" ht="63.75" x14ac:dyDescent="0.25">
      <c r="A40" s="42" t="s">
        <v>44</v>
      </c>
      <c r="B40" s="55" t="s">
        <v>120</v>
      </c>
      <c r="C40" s="49" t="s">
        <v>30</v>
      </c>
      <c r="D40" s="48">
        <v>4</v>
      </c>
      <c r="E40" s="68"/>
      <c r="F40" s="57"/>
      <c r="G40" s="67">
        <f t="shared" si="1"/>
        <v>0</v>
      </c>
      <c r="H40" s="79"/>
      <c r="I40" s="37"/>
    </row>
    <row r="41" spans="1:9" s="36" customFormat="1" ht="69.75" customHeight="1" x14ac:dyDescent="0.25">
      <c r="A41" s="42" t="s">
        <v>45</v>
      </c>
      <c r="B41" s="55" t="s">
        <v>121</v>
      </c>
      <c r="C41" s="49" t="s">
        <v>39</v>
      </c>
      <c r="D41" s="48">
        <v>45</v>
      </c>
      <c r="E41" s="68"/>
      <c r="F41" s="57"/>
      <c r="G41" s="67">
        <f t="shared" si="1"/>
        <v>0</v>
      </c>
      <c r="H41" s="79"/>
      <c r="I41" s="37"/>
    </row>
    <row r="42" spans="1:9" s="36" customFormat="1" ht="89.25" x14ac:dyDescent="0.25">
      <c r="A42" s="42" t="s">
        <v>46</v>
      </c>
      <c r="B42" s="55" t="s">
        <v>122</v>
      </c>
      <c r="C42" s="49" t="s">
        <v>123</v>
      </c>
      <c r="D42" s="48">
        <v>8</v>
      </c>
      <c r="E42" s="68"/>
      <c r="F42" s="57"/>
      <c r="G42" s="67">
        <f t="shared" si="1"/>
        <v>0</v>
      </c>
      <c r="H42" s="79"/>
      <c r="I42" s="37"/>
    </row>
    <row r="43" spans="1:9" s="36" customFormat="1" ht="63.75" x14ac:dyDescent="0.25">
      <c r="A43" s="42" t="s">
        <v>47</v>
      </c>
      <c r="B43" s="55" t="s">
        <v>124</v>
      </c>
      <c r="C43" s="49" t="s">
        <v>123</v>
      </c>
      <c r="D43" s="48">
        <v>396</v>
      </c>
      <c r="E43" s="68"/>
      <c r="F43" s="57"/>
      <c r="G43" s="67">
        <f t="shared" si="1"/>
        <v>0</v>
      </c>
      <c r="H43" s="79"/>
      <c r="I43" s="37"/>
    </row>
    <row r="44" spans="1:9" s="36" customFormat="1" ht="51" x14ac:dyDescent="0.25">
      <c r="A44" s="42" t="s">
        <v>48</v>
      </c>
      <c r="B44" s="55" t="s">
        <v>125</v>
      </c>
      <c r="C44" s="49" t="s">
        <v>39</v>
      </c>
      <c r="D44" s="48">
        <v>72.5</v>
      </c>
      <c r="E44" s="68"/>
      <c r="F44" s="57"/>
      <c r="G44" s="67">
        <f t="shared" si="1"/>
        <v>0</v>
      </c>
      <c r="H44" s="79"/>
      <c r="I44" s="37"/>
    </row>
    <row r="45" spans="1:9" s="36" customFormat="1" ht="76.5" x14ac:dyDescent="0.25">
      <c r="A45" s="42" t="s">
        <v>49</v>
      </c>
      <c r="B45" s="55" t="s">
        <v>126</v>
      </c>
      <c r="C45" s="49" t="s">
        <v>81</v>
      </c>
      <c r="D45" s="48">
        <v>225</v>
      </c>
      <c r="E45" s="68"/>
      <c r="F45" s="57"/>
      <c r="G45" s="67">
        <f t="shared" si="1"/>
        <v>0</v>
      </c>
      <c r="H45" s="79"/>
      <c r="I45" s="37"/>
    </row>
    <row r="46" spans="1:9" s="36" customFormat="1" ht="51" x14ac:dyDescent="0.25">
      <c r="A46" s="42" t="s">
        <v>50</v>
      </c>
      <c r="B46" s="55" t="s">
        <v>127</v>
      </c>
      <c r="C46" s="49" t="s">
        <v>81</v>
      </c>
      <c r="D46" s="48">
        <v>66.599999999999994</v>
      </c>
      <c r="E46" s="68"/>
      <c r="F46" s="57"/>
      <c r="G46" s="67">
        <f t="shared" si="1"/>
        <v>0</v>
      </c>
      <c r="H46" s="79"/>
      <c r="I46" s="37"/>
    </row>
    <row r="47" spans="1:9" s="36" customFormat="1" x14ac:dyDescent="0.25">
      <c r="A47" s="76" t="s">
        <v>96</v>
      </c>
      <c r="B47" s="77" t="s">
        <v>128</v>
      </c>
      <c r="C47" s="34"/>
      <c r="D47" s="35">
        <v>0</v>
      </c>
      <c r="E47" s="34"/>
      <c r="F47" s="34"/>
      <c r="G47" s="78">
        <f>SUM(G48:G53)</f>
        <v>0</v>
      </c>
      <c r="H47" s="79"/>
      <c r="I47" s="37"/>
    </row>
    <row r="48" spans="1:9" s="36" customFormat="1" ht="63.75" x14ac:dyDescent="0.25">
      <c r="A48" s="42" t="s">
        <v>51</v>
      </c>
      <c r="B48" s="55" t="s">
        <v>129</v>
      </c>
      <c r="C48" s="49" t="s">
        <v>81</v>
      </c>
      <c r="D48" s="48">
        <v>124.01</v>
      </c>
      <c r="E48" s="68"/>
      <c r="F48" s="57"/>
      <c r="G48" s="67">
        <f t="shared" ref="G48:G53" si="2">+ROUND(D48*E48,2)</f>
        <v>0</v>
      </c>
      <c r="H48" s="79"/>
      <c r="I48" s="37"/>
    </row>
    <row r="49" spans="1:9" s="36" customFormat="1" ht="63.75" x14ac:dyDescent="0.25">
      <c r="A49" s="42" t="s">
        <v>52</v>
      </c>
      <c r="B49" s="55" t="s">
        <v>130</v>
      </c>
      <c r="C49" s="49" t="s">
        <v>81</v>
      </c>
      <c r="D49" s="48">
        <v>88.58</v>
      </c>
      <c r="E49" s="68"/>
      <c r="F49" s="57"/>
      <c r="G49" s="67">
        <f t="shared" si="2"/>
        <v>0</v>
      </c>
      <c r="H49" s="79"/>
      <c r="I49" s="37"/>
    </row>
    <row r="50" spans="1:9" s="36" customFormat="1" ht="25.5" x14ac:dyDescent="0.25">
      <c r="A50" s="42" t="s">
        <v>53</v>
      </c>
      <c r="B50" s="55" t="s">
        <v>131</v>
      </c>
      <c r="C50" s="49" t="s">
        <v>39</v>
      </c>
      <c r="D50" s="48">
        <v>280</v>
      </c>
      <c r="E50" s="68"/>
      <c r="F50" s="57"/>
      <c r="G50" s="67">
        <f t="shared" si="2"/>
        <v>0</v>
      </c>
      <c r="H50" s="79"/>
      <c r="I50" s="37"/>
    </row>
    <row r="51" spans="1:9" s="36" customFormat="1" ht="38.25" x14ac:dyDescent="0.25">
      <c r="A51" s="42" t="s">
        <v>54</v>
      </c>
      <c r="B51" s="55" t="s">
        <v>132</v>
      </c>
      <c r="C51" s="49" t="s">
        <v>39</v>
      </c>
      <c r="D51" s="48">
        <v>280</v>
      </c>
      <c r="E51" s="68"/>
      <c r="F51" s="57"/>
      <c r="G51" s="67">
        <f t="shared" si="2"/>
        <v>0</v>
      </c>
      <c r="H51" s="79"/>
      <c r="I51" s="37"/>
    </row>
    <row r="52" spans="1:9" s="36" customFormat="1" ht="38.25" x14ac:dyDescent="0.25">
      <c r="A52" s="42" t="s">
        <v>55</v>
      </c>
      <c r="B52" s="55" t="s">
        <v>133</v>
      </c>
      <c r="C52" s="49" t="s">
        <v>123</v>
      </c>
      <c r="D52" s="48">
        <v>75</v>
      </c>
      <c r="E52" s="68"/>
      <c r="F52" s="57"/>
      <c r="G52" s="67">
        <f t="shared" si="2"/>
        <v>0</v>
      </c>
      <c r="H52" s="79"/>
      <c r="I52" s="37"/>
    </row>
    <row r="53" spans="1:9" s="36" customFormat="1" ht="76.5" x14ac:dyDescent="0.25">
      <c r="A53" s="42" t="s">
        <v>56</v>
      </c>
      <c r="B53" s="55" t="s">
        <v>134</v>
      </c>
      <c r="C53" s="49" t="s">
        <v>123</v>
      </c>
      <c r="D53" s="48">
        <v>28</v>
      </c>
      <c r="E53" s="68"/>
      <c r="F53" s="57"/>
      <c r="G53" s="67">
        <f t="shared" si="2"/>
        <v>0</v>
      </c>
      <c r="H53" s="79"/>
      <c r="I53" s="37"/>
    </row>
    <row r="54" spans="1:9" s="36" customFormat="1" x14ac:dyDescent="0.25">
      <c r="A54" s="76" t="s">
        <v>97</v>
      </c>
      <c r="B54" s="77" t="s">
        <v>135</v>
      </c>
      <c r="C54" s="34"/>
      <c r="D54" s="35">
        <v>0</v>
      </c>
      <c r="E54" s="34"/>
      <c r="F54" s="34"/>
      <c r="G54" s="78">
        <f>SUM(G55:G57)</f>
        <v>0</v>
      </c>
      <c r="H54" s="79"/>
      <c r="I54" s="37"/>
    </row>
    <row r="55" spans="1:9" s="36" customFormat="1" ht="76.5" x14ac:dyDescent="0.25">
      <c r="A55" s="42" t="s">
        <v>57</v>
      </c>
      <c r="B55" s="55" t="s">
        <v>136</v>
      </c>
      <c r="C55" s="49" t="s">
        <v>123</v>
      </c>
      <c r="D55" s="48">
        <v>27</v>
      </c>
      <c r="E55" s="68"/>
      <c r="F55" s="57"/>
      <c r="G55" s="67">
        <f t="shared" ref="G55:G97" si="3">+ROUND(D55*E55,2)</f>
        <v>0</v>
      </c>
      <c r="H55" s="79"/>
      <c r="I55" s="37"/>
    </row>
    <row r="56" spans="1:9" s="36" customFormat="1" ht="76.5" x14ac:dyDescent="0.25">
      <c r="A56" s="42" t="s">
        <v>58</v>
      </c>
      <c r="B56" s="55" t="s">
        <v>137</v>
      </c>
      <c r="C56" s="49" t="s">
        <v>39</v>
      </c>
      <c r="D56" s="48">
        <v>45</v>
      </c>
      <c r="E56" s="68"/>
      <c r="F56" s="57"/>
      <c r="G56" s="67">
        <f t="shared" si="3"/>
        <v>0</v>
      </c>
      <c r="H56" s="79"/>
      <c r="I56" s="37"/>
    </row>
    <row r="57" spans="1:9" s="36" customFormat="1" ht="102" x14ac:dyDescent="0.25">
      <c r="A57" s="42" t="s">
        <v>59</v>
      </c>
      <c r="B57" s="55" t="s">
        <v>138</v>
      </c>
      <c r="C57" s="49" t="s">
        <v>123</v>
      </c>
      <c r="D57" s="48">
        <v>27</v>
      </c>
      <c r="E57" s="68"/>
      <c r="F57" s="57"/>
      <c r="G57" s="67">
        <f t="shared" si="3"/>
        <v>0</v>
      </c>
      <c r="H57" s="79"/>
      <c r="I57" s="37"/>
    </row>
    <row r="58" spans="1:9" s="36" customFormat="1" x14ac:dyDescent="0.25">
      <c r="A58" s="76" t="s">
        <v>98</v>
      </c>
      <c r="B58" s="77" t="s">
        <v>139</v>
      </c>
      <c r="C58" s="34"/>
      <c r="D58" s="35">
        <v>0</v>
      </c>
      <c r="E58" s="34"/>
      <c r="F58" s="34"/>
      <c r="G58" s="78">
        <f>SUM(G59:G60)</f>
        <v>0</v>
      </c>
      <c r="H58" s="79"/>
      <c r="I58" s="37"/>
    </row>
    <row r="59" spans="1:9" s="36" customFormat="1" ht="63.75" x14ac:dyDescent="0.25">
      <c r="A59" s="42" t="s">
        <v>60</v>
      </c>
      <c r="B59" s="55" t="s">
        <v>140</v>
      </c>
      <c r="C59" s="49" t="s">
        <v>123</v>
      </c>
      <c r="D59" s="48">
        <v>232</v>
      </c>
      <c r="E59" s="68"/>
      <c r="F59" s="57"/>
      <c r="G59" s="67">
        <f t="shared" si="3"/>
        <v>0</v>
      </c>
      <c r="H59" s="79"/>
      <c r="I59" s="37"/>
    </row>
    <row r="60" spans="1:9" s="36" customFormat="1" ht="63.75" x14ac:dyDescent="0.25">
      <c r="A60" s="42" t="s">
        <v>61</v>
      </c>
      <c r="B60" s="55" t="s">
        <v>141</v>
      </c>
      <c r="C60" s="49" t="s">
        <v>123</v>
      </c>
      <c r="D60" s="48">
        <v>116</v>
      </c>
      <c r="E60" s="68"/>
      <c r="F60" s="57"/>
      <c r="G60" s="67">
        <f t="shared" si="3"/>
        <v>0</v>
      </c>
      <c r="H60" s="79"/>
      <c r="I60" s="37"/>
    </row>
    <row r="61" spans="1:9" s="36" customFormat="1" x14ac:dyDescent="0.25">
      <c r="A61" s="61" t="s">
        <v>99</v>
      </c>
      <c r="B61" s="61" t="s">
        <v>142</v>
      </c>
      <c r="C61" s="62"/>
      <c r="D61" s="63">
        <v>0</v>
      </c>
      <c r="E61" s="64"/>
      <c r="F61" s="65"/>
      <c r="G61" s="66">
        <f>SUM(G62:G70)</f>
        <v>0</v>
      </c>
      <c r="H61" s="79"/>
      <c r="I61" s="37"/>
    </row>
    <row r="62" spans="1:9" s="36" customFormat="1" ht="51" x14ac:dyDescent="0.25">
      <c r="A62" s="42" t="s">
        <v>62</v>
      </c>
      <c r="B62" s="55" t="s">
        <v>143</v>
      </c>
      <c r="C62" s="49" t="s">
        <v>81</v>
      </c>
      <c r="D62" s="48">
        <v>50</v>
      </c>
      <c r="E62" s="68"/>
      <c r="F62" s="57"/>
      <c r="G62" s="67">
        <f t="shared" si="3"/>
        <v>0</v>
      </c>
      <c r="H62" s="79"/>
      <c r="I62" s="37"/>
    </row>
    <row r="63" spans="1:9" s="36" customFormat="1" ht="38.25" x14ac:dyDescent="0.25">
      <c r="A63" s="42" t="s">
        <v>63</v>
      </c>
      <c r="B63" s="55" t="s">
        <v>144</v>
      </c>
      <c r="C63" s="49" t="s">
        <v>123</v>
      </c>
      <c r="D63" s="48">
        <v>90</v>
      </c>
      <c r="E63" s="68"/>
      <c r="F63" s="57"/>
      <c r="G63" s="67">
        <f t="shared" si="3"/>
        <v>0</v>
      </c>
      <c r="H63" s="79"/>
      <c r="I63" s="37"/>
    </row>
    <row r="64" spans="1:9" s="36" customFormat="1" ht="25.5" x14ac:dyDescent="0.25">
      <c r="A64" s="42" t="s">
        <v>64</v>
      </c>
      <c r="B64" s="55" t="s">
        <v>113</v>
      </c>
      <c r="C64" s="49" t="s">
        <v>81</v>
      </c>
      <c r="D64" s="48">
        <v>222.47</v>
      </c>
      <c r="E64" s="68"/>
      <c r="F64" s="57"/>
      <c r="G64" s="67">
        <f t="shared" si="3"/>
        <v>0</v>
      </c>
      <c r="H64" s="79"/>
      <c r="I64" s="37"/>
    </row>
    <row r="65" spans="1:9" s="36" customFormat="1" ht="38.25" x14ac:dyDescent="0.25">
      <c r="A65" s="42" t="s">
        <v>65</v>
      </c>
      <c r="B65" s="55" t="s">
        <v>145</v>
      </c>
      <c r="C65" s="49" t="s">
        <v>81</v>
      </c>
      <c r="D65" s="48">
        <v>25.42</v>
      </c>
      <c r="E65" s="68"/>
      <c r="F65" s="57"/>
      <c r="G65" s="67">
        <f t="shared" si="3"/>
        <v>0</v>
      </c>
      <c r="H65" s="79"/>
      <c r="I65" s="37"/>
    </row>
    <row r="66" spans="1:9" s="36" customFormat="1" ht="63.75" x14ac:dyDescent="0.25">
      <c r="A66" s="42" t="s">
        <v>66</v>
      </c>
      <c r="B66" s="55" t="s">
        <v>146</v>
      </c>
      <c r="C66" s="49" t="s">
        <v>81</v>
      </c>
      <c r="D66" s="48">
        <v>37.74</v>
      </c>
      <c r="E66" s="68"/>
      <c r="F66" s="57"/>
      <c r="G66" s="67">
        <f t="shared" si="3"/>
        <v>0</v>
      </c>
      <c r="H66" s="79"/>
      <c r="I66" s="37"/>
    </row>
    <row r="67" spans="1:9" s="36" customFormat="1" ht="38.25" x14ac:dyDescent="0.25">
      <c r="A67" s="42" t="s">
        <v>67</v>
      </c>
      <c r="B67" s="55" t="s">
        <v>147</v>
      </c>
      <c r="C67" s="49" t="s">
        <v>123</v>
      </c>
      <c r="D67" s="48">
        <v>108</v>
      </c>
      <c r="E67" s="68"/>
      <c r="F67" s="57"/>
      <c r="G67" s="67">
        <f t="shared" si="3"/>
        <v>0</v>
      </c>
      <c r="H67" s="79"/>
      <c r="I67" s="37"/>
    </row>
    <row r="68" spans="1:9" s="36" customFormat="1" ht="38.25" x14ac:dyDescent="0.25">
      <c r="A68" s="42" t="s">
        <v>68</v>
      </c>
      <c r="B68" s="55" t="s">
        <v>148</v>
      </c>
      <c r="C68" s="49" t="s">
        <v>123</v>
      </c>
      <c r="D68" s="48">
        <v>54</v>
      </c>
      <c r="E68" s="68"/>
      <c r="F68" s="57"/>
      <c r="G68" s="67">
        <f t="shared" si="3"/>
        <v>0</v>
      </c>
      <c r="H68" s="79"/>
      <c r="I68" s="37"/>
    </row>
    <row r="69" spans="1:9" s="36" customFormat="1" ht="38.25" x14ac:dyDescent="0.25">
      <c r="A69" s="42" t="s">
        <v>69</v>
      </c>
      <c r="B69" s="55" t="s">
        <v>149</v>
      </c>
      <c r="C69" s="49" t="s">
        <v>81</v>
      </c>
      <c r="D69" s="48">
        <v>108</v>
      </c>
      <c r="E69" s="68"/>
      <c r="F69" s="57"/>
      <c r="G69" s="67">
        <f t="shared" si="3"/>
        <v>0</v>
      </c>
      <c r="H69" s="79"/>
      <c r="I69" s="37"/>
    </row>
    <row r="70" spans="1:9" s="36" customFormat="1" ht="81" customHeight="1" x14ac:dyDescent="0.25">
      <c r="A70" s="42" t="s">
        <v>70</v>
      </c>
      <c r="B70" s="55" t="s">
        <v>150</v>
      </c>
      <c r="C70" s="49" t="s">
        <v>81</v>
      </c>
      <c r="D70" s="48">
        <v>256.22000000000003</v>
      </c>
      <c r="E70" s="68"/>
      <c r="F70" s="57"/>
      <c r="G70" s="67">
        <f t="shared" si="3"/>
        <v>0</v>
      </c>
      <c r="H70" s="79"/>
      <c r="I70" s="37"/>
    </row>
    <row r="71" spans="1:9" s="36" customFormat="1" x14ac:dyDescent="0.25">
      <c r="A71" s="61" t="s">
        <v>151</v>
      </c>
      <c r="B71" s="61" t="s">
        <v>152</v>
      </c>
      <c r="C71" s="62"/>
      <c r="D71" s="63">
        <v>0</v>
      </c>
      <c r="E71" s="64"/>
      <c r="F71" s="65"/>
      <c r="G71" s="66">
        <f>+G72+G78+G82+G85+G89</f>
        <v>0</v>
      </c>
      <c r="H71" s="79"/>
      <c r="I71" s="37"/>
    </row>
    <row r="72" spans="1:9" s="36" customFormat="1" x14ac:dyDescent="0.25">
      <c r="A72" s="76" t="s">
        <v>153</v>
      </c>
      <c r="B72" s="77" t="s">
        <v>111</v>
      </c>
      <c r="C72" s="34"/>
      <c r="D72" s="35">
        <v>0</v>
      </c>
      <c r="E72" s="34"/>
      <c r="F72" s="34"/>
      <c r="G72" s="78">
        <f>SUM(G73:G77)</f>
        <v>0</v>
      </c>
      <c r="H72" s="79"/>
      <c r="I72" s="37"/>
    </row>
    <row r="73" spans="1:9" s="36" customFormat="1" ht="38.25" x14ac:dyDescent="0.25">
      <c r="A73" s="42" t="s">
        <v>71</v>
      </c>
      <c r="B73" s="55" t="s">
        <v>112</v>
      </c>
      <c r="C73" s="49" t="s">
        <v>39</v>
      </c>
      <c r="D73" s="48">
        <v>817.28</v>
      </c>
      <c r="E73" s="68"/>
      <c r="F73" s="57"/>
      <c r="G73" s="67">
        <f t="shared" si="3"/>
        <v>0</v>
      </c>
      <c r="H73" s="79"/>
      <c r="I73" s="37"/>
    </row>
    <row r="74" spans="1:9" s="36" customFormat="1" ht="25.5" x14ac:dyDescent="0.25">
      <c r="A74" s="42" t="s">
        <v>72</v>
      </c>
      <c r="B74" s="55" t="s">
        <v>101</v>
      </c>
      <c r="C74" s="49" t="s">
        <v>39</v>
      </c>
      <c r="D74" s="48">
        <v>817.28</v>
      </c>
      <c r="E74" s="68"/>
      <c r="F74" s="57"/>
      <c r="G74" s="67">
        <f t="shared" si="3"/>
        <v>0</v>
      </c>
      <c r="H74" s="79"/>
      <c r="I74" s="37"/>
    </row>
    <row r="75" spans="1:9" s="36" customFormat="1" ht="25.5" x14ac:dyDescent="0.25">
      <c r="A75" s="42" t="s">
        <v>73</v>
      </c>
      <c r="B75" s="55" t="s">
        <v>113</v>
      </c>
      <c r="C75" s="49" t="s">
        <v>81</v>
      </c>
      <c r="D75" s="48">
        <v>530.01</v>
      </c>
      <c r="E75" s="68"/>
      <c r="F75" s="57"/>
      <c r="G75" s="67">
        <f t="shared" si="3"/>
        <v>0</v>
      </c>
      <c r="H75" s="79"/>
      <c r="I75" s="37"/>
    </row>
    <row r="76" spans="1:9" s="36" customFormat="1" ht="25.5" x14ac:dyDescent="0.25">
      <c r="A76" s="42" t="s">
        <v>74</v>
      </c>
      <c r="B76" s="55" t="s">
        <v>107</v>
      </c>
      <c r="C76" s="49" t="s">
        <v>81</v>
      </c>
      <c r="D76" s="48">
        <v>530.01</v>
      </c>
      <c r="E76" s="68"/>
      <c r="F76" s="57"/>
      <c r="G76" s="67">
        <f t="shared" si="3"/>
        <v>0</v>
      </c>
      <c r="H76" s="79"/>
      <c r="I76" s="37"/>
    </row>
    <row r="77" spans="1:9" s="36" customFormat="1" ht="38.25" x14ac:dyDescent="0.25">
      <c r="A77" s="42" t="s">
        <v>75</v>
      </c>
      <c r="B77" s="55" t="s">
        <v>108</v>
      </c>
      <c r="C77" s="49" t="s">
        <v>109</v>
      </c>
      <c r="D77" s="48">
        <v>5300.1</v>
      </c>
      <c r="E77" s="68"/>
      <c r="F77" s="57"/>
      <c r="G77" s="67">
        <f t="shared" si="3"/>
        <v>0</v>
      </c>
      <c r="H77" s="79"/>
      <c r="I77" s="37"/>
    </row>
    <row r="78" spans="1:9" s="36" customFormat="1" x14ac:dyDescent="0.25">
      <c r="A78" s="76" t="s">
        <v>154</v>
      </c>
      <c r="B78" s="77" t="s">
        <v>115</v>
      </c>
      <c r="C78" s="34"/>
      <c r="D78" s="35">
        <v>0</v>
      </c>
      <c r="E78" s="34"/>
      <c r="F78" s="34"/>
      <c r="G78" s="78">
        <f>SUM(G79:G81)</f>
        <v>0</v>
      </c>
      <c r="H78" s="79"/>
      <c r="I78" s="37"/>
    </row>
    <row r="79" spans="1:9" s="36" customFormat="1" ht="63.75" x14ac:dyDescent="0.25">
      <c r="A79" s="42" t="s">
        <v>76</v>
      </c>
      <c r="B79" s="55" t="s">
        <v>155</v>
      </c>
      <c r="C79" s="49" t="s">
        <v>81</v>
      </c>
      <c r="D79" s="48">
        <v>1128.7</v>
      </c>
      <c r="E79" s="68"/>
      <c r="F79" s="57"/>
      <c r="G79" s="67">
        <f t="shared" si="3"/>
        <v>0</v>
      </c>
      <c r="H79" s="79"/>
      <c r="I79" s="37"/>
    </row>
    <row r="80" spans="1:9" s="36" customFormat="1" ht="63.75" x14ac:dyDescent="0.25">
      <c r="A80" s="42" t="s">
        <v>77</v>
      </c>
      <c r="B80" s="55" t="s">
        <v>156</v>
      </c>
      <c r="C80" s="49" t="s">
        <v>81</v>
      </c>
      <c r="D80" s="48">
        <v>685.9</v>
      </c>
      <c r="E80" s="68"/>
      <c r="F80" s="57"/>
      <c r="G80" s="67">
        <f t="shared" si="3"/>
        <v>0</v>
      </c>
      <c r="H80" s="79"/>
      <c r="I80" s="37"/>
    </row>
    <row r="81" spans="1:9" s="36" customFormat="1" ht="63.75" x14ac:dyDescent="0.25">
      <c r="A81" s="42" t="s">
        <v>78</v>
      </c>
      <c r="B81" s="55" t="s">
        <v>157</v>
      </c>
      <c r="C81" s="49" t="s">
        <v>81</v>
      </c>
      <c r="D81" s="48">
        <v>334.36</v>
      </c>
      <c r="E81" s="68"/>
      <c r="F81" s="57"/>
      <c r="G81" s="67">
        <f t="shared" si="3"/>
        <v>0</v>
      </c>
      <c r="H81" s="79"/>
      <c r="I81" s="37"/>
    </row>
    <row r="82" spans="1:9" s="36" customFormat="1" x14ac:dyDescent="0.25">
      <c r="A82" s="76" t="s">
        <v>158</v>
      </c>
      <c r="B82" s="77" t="s">
        <v>159</v>
      </c>
      <c r="C82" s="34"/>
      <c r="D82" s="35">
        <v>0</v>
      </c>
      <c r="E82" s="34"/>
      <c r="F82" s="34"/>
      <c r="G82" s="78">
        <f>SUM(G83:G84)</f>
        <v>0</v>
      </c>
      <c r="H82" s="79"/>
      <c r="I82" s="37"/>
    </row>
    <row r="83" spans="1:9" s="36" customFormat="1" ht="25.5" x14ac:dyDescent="0.25">
      <c r="A83" s="42" t="s">
        <v>79</v>
      </c>
      <c r="B83" s="55" t="s">
        <v>160</v>
      </c>
      <c r="C83" s="49" t="s">
        <v>39</v>
      </c>
      <c r="D83" s="48">
        <v>817.28</v>
      </c>
      <c r="E83" s="68"/>
      <c r="F83" s="57"/>
      <c r="G83" s="67">
        <f t="shared" si="3"/>
        <v>0</v>
      </c>
      <c r="H83" s="79"/>
      <c r="I83" s="37"/>
    </row>
    <row r="84" spans="1:9" s="36" customFormat="1" ht="38.25" x14ac:dyDescent="0.25">
      <c r="A84" s="42" t="s">
        <v>80</v>
      </c>
      <c r="B84" s="55" t="s">
        <v>132</v>
      </c>
      <c r="C84" s="49" t="s">
        <v>39</v>
      </c>
      <c r="D84" s="48">
        <v>817.28</v>
      </c>
      <c r="E84" s="68"/>
      <c r="F84" s="57"/>
      <c r="G84" s="67">
        <f t="shared" si="3"/>
        <v>0</v>
      </c>
      <c r="H84" s="79"/>
      <c r="I84" s="37"/>
    </row>
    <row r="85" spans="1:9" s="36" customFormat="1" x14ac:dyDescent="0.25">
      <c r="A85" s="76" t="s">
        <v>161</v>
      </c>
      <c r="B85" s="77" t="s">
        <v>162</v>
      </c>
      <c r="C85" s="34"/>
      <c r="D85" s="35">
        <v>0</v>
      </c>
      <c r="E85" s="34"/>
      <c r="F85" s="34"/>
      <c r="G85" s="78">
        <f>SUM(G86:G88)</f>
        <v>0</v>
      </c>
      <c r="H85" s="79"/>
      <c r="I85" s="37"/>
    </row>
    <row r="86" spans="1:9" s="36" customFormat="1" ht="51" x14ac:dyDescent="0.25">
      <c r="A86" s="42" t="s">
        <v>82</v>
      </c>
      <c r="B86" s="55" t="s">
        <v>163</v>
      </c>
      <c r="C86" s="49" t="s">
        <v>81</v>
      </c>
      <c r="D86" s="48">
        <v>1674.93</v>
      </c>
      <c r="E86" s="68"/>
      <c r="F86" s="57"/>
      <c r="G86" s="67">
        <f t="shared" si="3"/>
        <v>0</v>
      </c>
      <c r="H86" s="79"/>
      <c r="I86" s="37"/>
    </row>
    <row r="87" spans="1:9" s="36" customFormat="1" ht="25.5" x14ac:dyDescent="0.25">
      <c r="A87" s="42" t="s">
        <v>83</v>
      </c>
      <c r="B87" s="55" t="s">
        <v>107</v>
      </c>
      <c r="C87" s="49" t="s">
        <v>81</v>
      </c>
      <c r="D87" s="48">
        <v>1674.93</v>
      </c>
      <c r="E87" s="68"/>
      <c r="F87" s="57"/>
      <c r="G87" s="67">
        <f t="shared" si="3"/>
        <v>0</v>
      </c>
      <c r="H87" s="79"/>
      <c r="I87" s="37"/>
    </row>
    <row r="88" spans="1:9" s="36" customFormat="1" ht="38.25" x14ac:dyDescent="0.25">
      <c r="A88" s="42" t="s">
        <v>86</v>
      </c>
      <c r="B88" s="55" t="s">
        <v>108</v>
      </c>
      <c r="C88" s="49" t="s">
        <v>109</v>
      </c>
      <c r="D88" s="48">
        <v>15074.37</v>
      </c>
      <c r="E88" s="68"/>
      <c r="F88" s="57"/>
      <c r="G88" s="67">
        <f t="shared" si="3"/>
        <v>0</v>
      </c>
      <c r="H88" s="79"/>
      <c r="I88" s="37"/>
    </row>
    <row r="89" spans="1:9" s="36" customFormat="1" x14ac:dyDescent="0.25">
      <c r="A89" s="76" t="s">
        <v>164</v>
      </c>
      <c r="B89" s="77" t="s">
        <v>139</v>
      </c>
      <c r="C89" s="34"/>
      <c r="D89" s="35">
        <v>0</v>
      </c>
      <c r="E89" s="34"/>
      <c r="F89" s="34"/>
      <c r="G89" s="78">
        <f>SUM(G90:G93)</f>
        <v>0</v>
      </c>
      <c r="H89" s="79"/>
      <c r="I89" s="37"/>
    </row>
    <row r="90" spans="1:9" s="36" customFormat="1" ht="63.75" x14ac:dyDescent="0.25">
      <c r="A90" s="42" t="s">
        <v>87</v>
      </c>
      <c r="B90" s="55" t="s">
        <v>140</v>
      </c>
      <c r="C90" s="49" t="s">
        <v>123</v>
      </c>
      <c r="D90" s="48">
        <v>120</v>
      </c>
      <c r="E90" s="68"/>
      <c r="F90" s="57"/>
      <c r="G90" s="67">
        <f t="shared" si="3"/>
        <v>0</v>
      </c>
      <c r="H90" s="79"/>
      <c r="I90" s="37"/>
    </row>
    <row r="91" spans="1:9" s="36" customFormat="1" ht="63.75" x14ac:dyDescent="0.25">
      <c r="A91" s="42" t="s">
        <v>88</v>
      </c>
      <c r="B91" s="55" t="s">
        <v>141</v>
      </c>
      <c r="C91" s="49" t="s">
        <v>123</v>
      </c>
      <c r="D91" s="48">
        <v>240</v>
      </c>
      <c r="E91" s="68"/>
      <c r="F91" s="57"/>
      <c r="G91" s="67">
        <f t="shared" si="3"/>
        <v>0</v>
      </c>
      <c r="H91" s="79"/>
      <c r="I91" s="37"/>
    </row>
    <row r="92" spans="1:9" s="36" customFormat="1" ht="51" x14ac:dyDescent="0.25">
      <c r="A92" s="42" t="s">
        <v>89</v>
      </c>
      <c r="B92" s="55" t="s">
        <v>165</v>
      </c>
      <c r="C92" s="49" t="s">
        <v>30</v>
      </c>
      <c r="D92" s="48">
        <v>5</v>
      </c>
      <c r="E92" s="68"/>
      <c r="F92" s="57"/>
      <c r="G92" s="67">
        <f t="shared" si="3"/>
        <v>0</v>
      </c>
      <c r="H92" s="79"/>
      <c r="I92" s="37"/>
    </row>
    <row r="93" spans="1:9" s="36" customFormat="1" ht="51" x14ac:dyDescent="0.25">
      <c r="A93" s="42" t="s">
        <v>90</v>
      </c>
      <c r="B93" s="55" t="s">
        <v>166</v>
      </c>
      <c r="C93" s="49" t="s">
        <v>30</v>
      </c>
      <c r="D93" s="48">
        <v>5</v>
      </c>
      <c r="E93" s="68"/>
      <c r="F93" s="57"/>
      <c r="G93" s="67">
        <f t="shared" si="3"/>
        <v>0</v>
      </c>
      <c r="H93" s="79"/>
      <c r="I93" s="37"/>
    </row>
    <row r="94" spans="1:9" s="36" customFormat="1" x14ac:dyDescent="0.25">
      <c r="A94" s="61" t="s">
        <v>167</v>
      </c>
      <c r="B94" s="61" t="s">
        <v>168</v>
      </c>
      <c r="C94" s="62"/>
      <c r="D94" s="63">
        <v>0</v>
      </c>
      <c r="E94" s="64"/>
      <c r="F94" s="65"/>
      <c r="G94" s="66">
        <f>SUM(G95:G97)</f>
        <v>0</v>
      </c>
      <c r="H94" s="79"/>
      <c r="I94" s="37"/>
    </row>
    <row r="95" spans="1:9" s="36" customFormat="1" ht="38.25" x14ac:dyDescent="0.25">
      <c r="A95" s="42" t="s">
        <v>91</v>
      </c>
      <c r="B95" s="55" t="s">
        <v>169</v>
      </c>
      <c r="C95" s="49" t="s">
        <v>30</v>
      </c>
      <c r="D95" s="48">
        <v>40</v>
      </c>
      <c r="E95" s="68"/>
      <c r="F95" s="57"/>
      <c r="G95" s="67">
        <f t="shared" si="3"/>
        <v>0</v>
      </c>
      <c r="H95" s="79"/>
      <c r="I95" s="37"/>
    </row>
    <row r="96" spans="1:9" s="36" customFormat="1" ht="25.5" x14ac:dyDescent="0.25">
      <c r="A96" s="42" t="s">
        <v>92</v>
      </c>
      <c r="B96" s="55" t="s">
        <v>170</v>
      </c>
      <c r="C96" s="49" t="s">
        <v>30</v>
      </c>
      <c r="D96" s="48">
        <v>40</v>
      </c>
      <c r="E96" s="68"/>
      <c r="F96" s="57"/>
      <c r="G96" s="67">
        <f t="shared" si="3"/>
        <v>0</v>
      </c>
      <c r="H96" s="79"/>
      <c r="I96" s="37"/>
    </row>
    <row r="97" spans="1:9" s="36" customFormat="1" ht="63.75" x14ac:dyDescent="0.25">
      <c r="A97" s="42" t="s">
        <v>93</v>
      </c>
      <c r="B97" s="55" t="s">
        <v>171</v>
      </c>
      <c r="C97" s="49" t="s">
        <v>30</v>
      </c>
      <c r="D97" s="48">
        <v>40</v>
      </c>
      <c r="E97" s="68"/>
      <c r="F97" s="57"/>
      <c r="G97" s="67">
        <f t="shared" si="3"/>
        <v>0</v>
      </c>
      <c r="H97" s="79"/>
      <c r="I97" s="37"/>
    </row>
    <row r="98" spans="1:9" s="36" customFormat="1" ht="15.75" x14ac:dyDescent="0.25">
      <c r="A98" s="52"/>
      <c r="B98" s="53" t="s">
        <v>22</v>
      </c>
      <c r="C98" s="54"/>
      <c r="D98" s="80"/>
      <c r="E98" s="52"/>
      <c r="F98" s="52"/>
      <c r="G98" s="52">
        <f>D98*E98</f>
        <v>0</v>
      </c>
      <c r="I98" s="37"/>
    </row>
    <row r="99" spans="1:9" s="36" customFormat="1" ht="21.75" customHeight="1" x14ac:dyDescent="0.25">
      <c r="A99" s="34"/>
      <c r="B99" s="34" t="str">
        <f>+B18</f>
        <v>Rehabilitación de paso pluvial para cruce de vialidad y alumbrado público, en Teuchitlán, Jalisco.</v>
      </c>
      <c r="C99" s="34"/>
      <c r="D99" s="35"/>
      <c r="E99" s="34"/>
      <c r="F99" s="34"/>
      <c r="G99" s="34">
        <f>+G17</f>
        <v>0</v>
      </c>
      <c r="I99" s="37"/>
    </row>
    <row r="100" spans="1:9" s="36" customFormat="1" x14ac:dyDescent="0.25">
      <c r="A100" s="61" t="s">
        <v>14</v>
      </c>
      <c r="B100" s="61" t="str">
        <f t="shared" ref="B100:B115" si="4">+VLOOKUP($A100,$A$18:$G$97,2,0)</f>
        <v>DESMANTELAMIENTO Y DEMOLICIONES</v>
      </c>
      <c r="C100" s="62"/>
      <c r="D100" s="63"/>
      <c r="E100" s="64"/>
      <c r="F100" s="65"/>
      <c r="G100" s="66">
        <f t="shared" ref="G100:G115" si="5">+VLOOKUP($A100,$A$18:$G$97,7,0)</f>
        <v>0</v>
      </c>
      <c r="I100" s="37"/>
    </row>
    <row r="101" spans="1:9" s="36" customFormat="1" x14ac:dyDescent="0.25">
      <c r="A101" s="61" t="s">
        <v>84</v>
      </c>
      <c r="B101" s="61" t="str">
        <f t="shared" si="4"/>
        <v>SUBESTRUCTURA PUENTE</v>
      </c>
      <c r="C101" s="62"/>
      <c r="D101" s="63"/>
      <c r="E101" s="64"/>
      <c r="F101" s="65"/>
      <c r="G101" s="66">
        <f t="shared" si="5"/>
        <v>0</v>
      </c>
      <c r="I101" s="37"/>
    </row>
    <row r="102" spans="1:9" s="36" customFormat="1" x14ac:dyDescent="0.25">
      <c r="A102" s="76" t="s">
        <v>85</v>
      </c>
      <c r="B102" s="77" t="str">
        <f t="shared" si="4"/>
        <v>PRELIMINARES</v>
      </c>
      <c r="C102" s="34"/>
      <c r="D102" s="35"/>
      <c r="E102" s="34"/>
      <c r="F102" s="34"/>
      <c r="G102" s="78">
        <f t="shared" si="5"/>
        <v>0</v>
      </c>
      <c r="I102" s="37"/>
    </row>
    <row r="103" spans="1:9" s="36" customFormat="1" x14ac:dyDescent="0.25">
      <c r="A103" s="76" t="s">
        <v>94</v>
      </c>
      <c r="B103" s="77" t="str">
        <f t="shared" si="4"/>
        <v>TERRACERIAS</v>
      </c>
      <c r="C103" s="34"/>
      <c r="D103" s="35"/>
      <c r="E103" s="34"/>
      <c r="F103" s="34"/>
      <c r="G103" s="78">
        <f t="shared" si="5"/>
        <v>0</v>
      </c>
      <c r="I103" s="37"/>
    </row>
    <row r="104" spans="1:9" s="36" customFormat="1" x14ac:dyDescent="0.25">
      <c r="A104" s="76" t="s">
        <v>95</v>
      </c>
      <c r="B104" s="77" t="str">
        <f t="shared" si="4"/>
        <v>ESTRUCTURA</v>
      </c>
      <c r="C104" s="34"/>
      <c r="D104" s="35"/>
      <c r="E104" s="34"/>
      <c r="F104" s="34"/>
      <c r="G104" s="78">
        <f t="shared" si="5"/>
        <v>0</v>
      </c>
      <c r="I104" s="37"/>
    </row>
    <row r="105" spans="1:9" s="36" customFormat="1" x14ac:dyDescent="0.25">
      <c r="A105" s="76" t="s">
        <v>96</v>
      </c>
      <c r="B105" s="77" t="str">
        <f t="shared" si="4"/>
        <v>VIALIDAD</v>
      </c>
      <c r="C105" s="34"/>
      <c r="D105" s="35"/>
      <c r="E105" s="34"/>
      <c r="F105" s="34"/>
      <c r="G105" s="78">
        <f t="shared" si="5"/>
        <v>0</v>
      </c>
      <c r="I105" s="37"/>
    </row>
    <row r="106" spans="1:9" s="36" customFormat="1" x14ac:dyDescent="0.25">
      <c r="A106" s="76" t="s">
        <v>97</v>
      </c>
      <c r="B106" s="77" t="str">
        <f t="shared" si="4"/>
        <v>BANQUETA Y PARAPETO</v>
      </c>
      <c r="C106" s="34"/>
      <c r="D106" s="35"/>
      <c r="E106" s="34"/>
      <c r="F106" s="34"/>
      <c r="G106" s="78">
        <f t="shared" si="5"/>
        <v>0</v>
      </c>
      <c r="I106" s="37"/>
    </row>
    <row r="107" spans="1:9" s="36" customFormat="1" x14ac:dyDescent="0.25">
      <c r="A107" s="76" t="s">
        <v>98</v>
      </c>
      <c r="B107" s="77" t="str">
        <f t="shared" si="4"/>
        <v>BALIZAMIENTO</v>
      </c>
      <c r="C107" s="34"/>
      <c r="D107" s="35"/>
      <c r="E107" s="34"/>
      <c r="F107" s="34"/>
      <c r="G107" s="78">
        <f t="shared" si="5"/>
        <v>0</v>
      </c>
      <c r="I107" s="37"/>
    </row>
    <row r="108" spans="1:9" s="36" customFormat="1" x14ac:dyDescent="0.25">
      <c r="A108" s="61" t="s">
        <v>99</v>
      </c>
      <c r="B108" s="61" t="str">
        <f t="shared" si="4"/>
        <v>OBRA TOMA</v>
      </c>
      <c r="C108" s="62"/>
      <c r="D108" s="63"/>
      <c r="E108" s="64"/>
      <c r="F108" s="65"/>
      <c r="G108" s="66">
        <f t="shared" si="5"/>
        <v>0</v>
      </c>
      <c r="I108" s="37"/>
    </row>
    <row r="109" spans="1:9" s="36" customFormat="1" x14ac:dyDescent="0.25">
      <c r="A109" s="61" t="s">
        <v>151</v>
      </c>
      <c r="B109" s="61" t="str">
        <f t="shared" si="4"/>
        <v>OBRA DE DESVIO</v>
      </c>
      <c r="C109" s="62"/>
      <c r="D109" s="63"/>
      <c r="E109" s="64"/>
      <c r="F109" s="65"/>
      <c r="G109" s="66">
        <f t="shared" si="5"/>
        <v>0</v>
      </c>
      <c r="I109" s="37"/>
    </row>
    <row r="110" spans="1:9" s="36" customFormat="1" x14ac:dyDescent="0.25">
      <c r="A110" s="76" t="s">
        <v>153</v>
      </c>
      <c r="B110" s="77" t="str">
        <f t="shared" si="4"/>
        <v>PRELIMINARES</v>
      </c>
      <c r="C110" s="34"/>
      <c r="D110" s="35"/>
      <c r="E110" s="34"/>
      <c r="F110" s="34"/>
      <c r="G110" s="78">
        <f t="shared" si="5"/>
        <v>0</v>
      </c>
      <c r="I110" s="37"/>
    </row>
    <row r="111" spans="1:9" s="36" customFormat="1" x14ac:dyDescent="0.25">
      <c r="A111" s="76" t="s">
        <v>154</v>
      </c>
      <c r="B111" s="77" t="str">
        <f t="shared" si="4"/>
        <v>TERRACERIAS</v>
      </c>
      <c r="C111" s="34"/>
      <c r="D111" s="35"/>
      <c r="E111" s="34"/>
      <c r="F111" s="34"/>
      <c r="G111" s="78">
        <f t="shared" si="5"/>
        <v>0</v>
      </c>
      <c r="I111" s="37"/>
    </row>
    <row r="112" spans="1:9" s="36" customFormat="1" x14ac:dyDescent="0.25">
      <c r="A112" s="76" t="s">
        <v>158</v>
      </c>
      <c r="B112" s="77" t="str">
        <f t="shared" si="4"/>
        <v>CARPETA ASFALTICA</v>
      </c>
      <c r="C112" s="34"/>
      <c r="D112" s="35"/>
      <c r="E112" s="34"/>
      <c r="F112" s="34"/>
      <c r="G112" s="78">
        <f t="shared" si="5"/>
        <v>0</v>
      </c>
      <c r="I112" s="37"/>
    </row>
    <row r="113" spans="1:9" s="36" customFormat="1" x14ac:dyDescent="0.25">
      <c r="A113" s="76" t="s">
        <v>161</v>
      </c>
      <c r="B113" s="77" t="str">
        <f t="shared" si="4"/>
        <v>RETIRO DE CAMINO DE DESVIO</v>
      </c>
      <c r="C113" s="34"/>
      <c r="D113" s="35"/>
      <c r="E113" s="34"/>
      <c r="F113" s="34"/>
      <c r="G113" s="78">
        <f t="shared" si="5"/>
        <v>0</v>
      </c>
      <c r="I113" s="37"/>
    </row>
    <row r="114" spans="1:9" s="36" customFormat="1" x14ac:dyDescent="0.25">
      <c r="A114" s="76" t="s">
        <v>164</v>
      </c>
      <c r="B114" s="77" t="str">
        <f t="shared" si="4"/>
        <v>BALIZAMIENTO</v>
      </c>
      <c r="C114" s="34"/>
      <c r="D114" s="35"/>
      <c r="E114" s="34"/>
      <c r="F114" s="34"/>
      <c r="G114" s="78">
        <f t="shared" si="5"/>
        <v>0</v>
      </c>
      <c r="I114" s="37"/>
    </row>
    <row r="115" spans="1:9" s="36" customFormat="1" x14ac:dyDescent="0.25">
      <c r="A115" s="61" t="s">
        <v>167</v>
      </c>
      <c r="B115" s="61" t="str">
        <f t="shared" si="4"/>
        <v>ALUMBRADO</v>
      </c>
      <c r="C115" s="62"/>
      <c r="D115" s="63"/>
      <c r="E115" s="64"/>
      <c r="F115" s="65"/>
      <c r="G115" s="66">
        <f t="shared" si="5"/>
        <v>0</v>
      </c>
      <c r="I115" s="37"/>
    </row>
    <row r="116" spans="1:9" s="36" customFormat="1" ht="14.25" customHeight="1" x14ac:dyDescent="0.25">
      <c r="A116" s="81" t="s">
        <v>7</v>
      </c>
      <c r="B116" s="81"/>
      <c r="C116" s="81"/>
      <c r="D116" s="81"/>
      <c r="E116" s="81"/>
      <c r="F116" s="58" t="s">
        <v>8</v>
      </c>
      <c r="G116" s="59">
        <f>G100+G101+G108+G109+G115</f>
        <v>0</v>
      </c>
      <c r="I116" s="37"/>
    </row>
    <row r="117" spans="1:9" s="38" customFormat="1" ht="12" customHeight="1" x14ac:dyDescent="0.25">
      <c r="A117" s="60"/>
      <c r="B117" s="60"/>
      <c r="C117" s="60"/>
      <c r="D117" s="60"/>
      <c r="E117" s="60"/>
      <c r="F117" s="58" t="s">
        <v>9</v>
      </c>
      <c r="G117" s="59">
        <f>+G116*0.16</f>
        <v>0</v>
      </c>
    </row>
    <row r="118" spans="1:9" s="38" customFormat="1" ht="14.25" customHeight="1" x14ac:dyDescent="0.25">
      <c r="A118" s="60"/>
      <c r="B118" s="60"/>
      <c r="C118" s="60"/>
      <c r="D118" s="60"/>
      <c r="E118" s="60"/>
      <c r="F118" s="58" t="s">
        <v>10</v>
      </c>
      <c r="G118" s="59">
        <f>+G116+G117</f>
        <v>0</v>
      </c>
    </row>
    <row r="119" spans="1:9" s="38" customFormat="1" x14ac:dyDescent="0.25"/>
    <row r="120" spans="1:9" s="36" customFormat="1" x14ac:dyDescent="0.25"/>
    <row r="121" spans="1:9" s="36" customFormat="1" x14ac:dyDescent="0.25"/>
    <row r="122" spans="1:9" s="36" customFormat="1" x14ac:dyDescent="0.25">
      <c r="H122" s="39"/>
    </row>
    <row r="123" spans="1:9" s="36" customFormat="1" x14ac:dyDescent="0.25">
      <c r="H123" s="39"/>
    </row>
    <row r="124" spans="1:9" s="36" customFormat="1" x14ac:dyDescent="0.25"/>
    <row r="125" spans="1:9" s="36" customFormat="1" x14ac:dyDescent="0.25"/>
    <row r="126" spans="1:9" s="36" customFormat="1" x14ac:dyDescent="0.25"/>
    <row r="127" spans="1:9" s="36" customFormat="1" x14ac:dyDescent="0.25">
      <c r="H127" s="40"/>
    </row>
    <row r="128" spans="1:9" s="36" customFormat="1" x14ac:dyDescent="0.25"/>
    <row r="129" spans="8:8" s="36" customFormat="1" x14ac:dyDescent="0.25"/>
    <row r="130" spans="8:8" s="36" customFormat="1" x14ac:dyDescent="0.25"/>
    <row r="131" spans="8:8" s="36" customFormat="1" x14ac:dyDescent="0.25"/>
    <row r="132" spans="8:8" s="36" customFormat="1" x14ac:dyDescent="0.25"/>
    <row r="133" spans="8:8" s="36" customFormat="1" x14ac:dyDescent="0.25"/>
    <row r="134" spans="8:8" s="36" customFormat="1" x14ac:dyDescent="0.25">
      <c r="H134" s="41"/>
    </row>
    <row r="135" spans="8:8" s="36" customFormat="1" x14ac:dyDescent="0.25">
      <c r="H135" s="41"/>
    </row>
    <row r="136" spans="8:8" s="36" customFormat="1" x14ac:dyDescent="0.25">
      <c r="H136" s="41"/>
    </row>
    <row r="137" spans="8:8" s="36" customFormat="1" x14ac:dyDescent="0.25"/>
    <row r="138" spans="8:8" s="36" customFormat="1" x14ac:dyDescent="0.25"/>
    <row r="139" spans="8:8" s="36" customFormat="1" x14ac:dyDescent="0.25"/>
    <row r="140" spans="8:8" s="36" customFormat="1" x14ac:dyDescent="0.25"/>
  </sheetData>
  <mergeCells count="12">
    <mergeCell ref="B4:B5"/>
    <mergeCell ref="C1:F1"/>
    <mergeCell ref="C6:E6"/>
    <mergeCell ref="C7:E7"/>
    <mergeCell ref="C8:E8"/>
    <mergeCell ref="C3:F5"/>
    <mergeCell ref="A116:E116"/>
    <mergeCell ref="C9:E9"/>
    <mergeCell ref="B7:B9"/>
    <mergeCell ref="B11:B12"/>
    <mergeCell ref="C10:F10"/>
    <mergeCell ref="A14:G14"/>
  </mergeCells>
  <printOptions horizontalCentered="1"/>
  <pageMargins left="0.19685039370078741" right="0.19685039370078741" top="0.19685039370078741" bottom="0.39370078740157483" header="0.27559055118110237" footer="0.19685039370078741"/>
  <pageSetup scale="76" orientation="landscape" horizontalDpi="300" verticalDpi="300" r:id="rId1"/>
  <headerFooter>
    <oddFooter>&amp;C&amp;8Página &amp;P de &amp;N</oddFooter>
  </headerFooter>
  <rowBreaks count="1" manualBreakCount="1">
    <brk id="9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2019-07-25T15:22:57Z</cp:lastPrinted>
  <dcterms:created xsi:type="dcterms:W3CDTF">2018-12-17T16:20:56Z</dcterms:created>
  <dcterms:modified xsi:type="dcterms:W3CDTF">2019-07-29T16:10:22Z</dcterms:modified>
</cp:coreProperties>
</file>