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ocuments\OBRAS\OBRAS 2019\SIOP\Direccion de presupuestos de Obra publica\Presupuestos\23.- CENTRO DE SALUD TIPO\23.- ES CONST\2.- Final\"/>
    </mc:Choice>
  </mc:AlternateContent>
  <bookViews>
    <workbookView xWindow="0" yWindow="0" windowWidth="28800" windowHeight="11730"/>
  </bookViews>
  <sheets>
    <sheet name="CATALOGO" sheetId="2" r:id="rId1"/>
  </sheets>
  <externalReferences>
    <externalReference r:id="rId2"/>
  </externalReferences>
  <definedNames>
    <definedName name="_xlnm._FilterDatabase" localSheetId="0" hidden="1">CATALOGO!$A$17:$L$332</definedName>
    <definedName name="area" localSheetId="0">#REF!</definedName>
    <definedName name="area">#REF!</definedName>
    <definedName name="_xlnm.Print_Area" localSheetId="0">CATALOGO!$B$2:$H$375</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AT">[1]Hoja1!$A$1:$E$416</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CATALOGO!$2:$17</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8" i="2" l="1"/>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37" i="2"/>
  <c r="C336" i="2"/>
  <c r="J181" i="2" l="1"/>
  <c r="J182" i="2"/>
  <c r="J183" i="2"/>
  <c r="J184" i="2"/>
  <c r="J185" i="2"/>
  <c r="J186" i="2"/>
  <c r="J187" i="2"/>
  <c r="J188" i="2"/>
  <c r="J189" i="2"/>
  <c r="J190" i="2"/>
  <c r="J191" i="2"/>
  <c r="J192" i="2"/>
  <c r="J194" i="2"/>
  <c r="J195" i="2"/>
  <c r="J196" i="2"/>
  <c r="J197" i="2"/>
  <c r="J198" i="2"/>
  <c r="J199" i="2"/>
  <c r="J200" i="2"/>
  <c r="J201" i="2"/>
  <c r="J202" i="2"/>
  <c r="J203" i="2"/>
  <c r="J204" i="2"/>
  <c r="J206" i="2"/>
  <c r="J207" i="2"/>
  <c r="J208" i="2"/>
  <c r="J209" i="2"/>
  <c r="J210" i="2"/>
  <c r="J211" i="2"/>
  <c r="J212" i="2"/>
  <c r="J213" i="2"/>
  <c r="J214" i="2"/>
  <c r="J215" i="2"/>
  <c r="J216" i="2"/>
  <c r="J217" i="2"/>
  <c r="J218" i="2"/>
  <c r="J219" i="2"/>
  <c r="J221" i="2"/>
  <c r="J222" i="2"/>
  <c r="J223" i="2"/>
  <c r="J224" i="2"/>
  <c r="J225" i="2"/>
  <c r="J226" i="2"/>
  <c r="J227" i="2"/>
  <c r="J228" i="2"/>
  <c r="J229" i="2"/>
  <c r="J230" i="2"/>
  <c r="J232" i="2"/>
  <c r="J233" i="2"/>
  <c r="J234" i="2"/>
  <c r="J235" i="2"/>
  <c r="J236" i="2"/>
  <c r="J237" i="2"/>
  <c r="J238" i="2"/>
  <c r="J239" i="2"/>
  <c r="J240" i="2"/>
  <c r="J241" i="2"/>
  <c r="J242" i="2"/>
  <c r="J243" i="2"/>
  <c r="J244" i="2"/>
  <c r="J246" i="2"/>
  <c r="J247" i="2"/>
  <c r="J249" i="2"/>
  <c r="J250" i="2"/>
  <c r="J251" i="2"/>
  <c r="J252" i="2"/>
  <c r="J253" i="2"/>
  <c r="J254" i="2"/>
  <c r="J255" i="2"/>
  <c r="J256" i="2"/>
  <c r="J257" i="2"/>
  <c r="J258" i="2"/>
  <c r="J259" i="2"/>
  <c r="J260" i="2"/>
  <c r="J261" i="2"/>
  <c r="J262" i="2"/>
  <c r="J263" i="2"/>
  <c r="J264" i="2"/>
  <c r="J265" i="2"/>
  <c r="J266" i="2"/>
  <c r="J267" i="2"/>
  <c r="J268" i="2"/>
  <c r="J269" i="2"/>
  <c r="J271" i="2"/>
  <c r="J272" i="2"/>
  <c r="J273" i="2"/>
  <c r="J274" i="2"/>
  <c r="J275" i="2"/>
  <c r="J276" i="2"/>
  <c r="J277" i="2"/>
  <c r="J278" i="2"/>
  <c r="J279" i="2"/>
  <c r="J280" i="2"/>
  <c r="J281" i="2"/>
  <c r="J282" i="2"/>
  <c r="J283" i="2"/>
  <c r="J284" i="2"/>
  <c r="J285" i="2"/>
  <c r="J287" i="2"/>
  <c r="J288" i="2"/>
  <c r="J289" i="2"/>
  <c r="J290" i="2"/>
  <c r="J291" i="2"/>
  <c r="J292" i="2"/>
  <c r="J293" i="2"/>
  <c r="J295" i="2"/>
  <c r="J296" i="2"/>
  <c r="J297" i="2"/>
  <c r="J299" i="2"/>
  <c r="J300" i="2"/>
  <c r="J301" i="2"/>
  <c r="J302" i="2"/>
  <c r="J303" i="2"/>
  <c r="J305" i="2"/>
  <c r="J306" i="2"/>
  <c r="J307" i="2"/>
  <c r="J308" i="2"/>
  <c r="J309" i="2"/>
  <c r="J311" i="2"/>
  <c r="J312" i="2"/>
  <c r="J313" i="2"/>
  <c r="J314" i="2"/>
  <c r="J315" i="2"/>
  <c r="J316" i="2"/>
  <c r="J317" i="2"/>
  <c r="J318" i="2"/>
  <c r="J319" i="2"/>
  <c r="J320" i="2"/>
  <c r="J321" i="2"/>
  <c r="J322" i="2"/>
  <c r="J323" i="2"/>
  <c r="J324" i="2"/>
  <c r="J325" i="2"/>
  <c r="J327" i="2"/>
  <c r="J328" i="2"/>
  <c r="J329" i="2"/>
  <c r="J330" i="2"/>
  <c r="J332" i="2"/>
  <c r="J331" i="2" s="1"/>
  <c r="J21" i="2"/>
  <c r="J22" i="2"/>
  <c r="J23" i="2"/>
  <c r="J24" i="2"/>
  <c r="J25" i="2"/>
  <c r="J26" i="2"/>
  <c r="J27" i="2"/>
  <c r="J28" i="2"/>
  <c r="J29" i="2"/>
  <c r="J30" i="2"/>
  <c r="J31" i="2"/>
  <c r="J32" i="2"/>
  <c r="J33" i="2"/>
  <c r="J34" i="2"/>
  <c r="J35" i="2"/>
  <c r="J36" i="2"/>
  <c r="J37" i="2"/>
  <c r="J39" i="2"/>
  <c r="J40" i="2"/>
  <c r="J41" i="2"/>
  <c r="J42" i="2"/>
  <c r="J43" i="2"/>
  <c r="J44" i="2"/>
  <c r="J45" i="2"/>
  <c r="J46" i="2"/>
  <c r="J48" i="2"/>
  <c r="J49" i="2"/>
  <c r="J50" i="2"/>
  <c r="J51" i="2"/>
  <c r="J52" i="2"/>
  <c r="J53" i="2"/>
  <c r="J54" i="2"/>
  <c r="J55" i="2"/>
  <c r="J56" i="2"/>
  <c r="J57" i="2"/>
  <c r="J58" i="2"/>
  <c r="J59" i="2"/>
  <c r="J60" i="2"/>
  <c r="J62" i="2"/>
  <c r="J63" i="2"/>
  <c r="J64" i="2"/>
  <c r="J65" i="2"/>
  <c r="J66" i="2"/>
  <c r="J67" i="2"/>
  <c r="J68" i="2"/>
  <c r="J69" i="2"/>
  <c r="J70" i="2"/>
  <c r="J71" i="2"/>
  <c r="J72" i="2"/>
  <c r="J73" i="2"/>
  <c r="J74" i="2"/>
  <c r="J75" i="2"/>
  <c r="J76" i="2"/>
  <c r="J77" i="2"/>
  <c r="J78" i="2"/>
  <c r="J79" i="2"/>
  <c r="J80" i="2"/>
  <c r="J81" i="2"/>
  <c r="J83" i="2"/>
  <c r="J84" i="2"/>
  <c r="J85" i="2"/>
  <c r="J86" i="2"/>
  <c r="J88" i="2"/>
  <c r="J89" i="2"/>
  <c r="J90" i="2"/>
  <c r="J91" i="2"/>
  <c r="J92" i="2"/>
  <c r="J93" i="2"/>
  <c r="J94" i="2"/>
  <c r="J95" i="2"/>
  <c r="J96" i="2"/>
  <c r="J98" i="2"/>
  <c r="J99" i="2"/>
  <c r="J100" i="2"/>
  <c r="J101" i="2"/>
  <c r="J102" i="2"/>
  <c r="J104" i="2"/>
  <c r="J105" i="2"/>
  <c r="J106" i="2"/>
  <c r="J108" i="2"/>
  <c r="J109" i="2"/>
  <c r="J110" i="2"/>
  <c r="J111" i="2"/>
  <c r="J112" i="2"/>
  <c r="J113" i="2"/>
  <c r="J114" i="2"/>
  <c r="J115" i="2"/>
  <c r="J116" i="2"/>
  <c r="J117" i="2"/>
  <c r="J118" i="2"/>
  <c r="J120" i="2"/>
  <c r="J121" i="2"/>
  <c r="J122" i="2"/>
  <c r="J123" i="2"/>
  <c r="J124" i="2"/>
  <c r="J125" i="2"/>
  <c r="J126" i="2"/>
  <c r="J127" i="2"/>
  <c r="J128" i="2"/>
  <c r="J129" i="2"/>
  <c r="J130" i="2"/>
  <c r="J131" i="2"/>
  <c r="J132" i="2"/>
  <c r="J134" i="2"/>
  <c r="J135" i="2"/>
  <c r="J136" i="2"/>
  <c r="J137" i="2"/>
  <c r="J140" i="2"/>
  <c r="J141" i="2"/>
  <c r="J142" i="2"/>
  <c r="J143" i="2"/>
  <c r="J144" i="2"/>
  <c r="J145" i="2"/>
  <c r="J146" i="2"/>
  <c r="J147" i="2"/>
  <c r="J148" i="2"/>
  <c r="J149" i="2"/>
  <c r="J150" i="2"/>
  <c r="J151" i="2"/>
  <c r="J152" i="2"/>
  <c r="J153" i="2"/>
  <c r="J154" i="2"/>
  <c r="J156" i="2"/>
  <c r="J157" i="2"/>
  <c r="J158" i="2"/>
  <c r="J159" i="2"/>
  <c r="J160" i="2"/>
  <c r="J161" i="2"/>
  <c r="J163" i="2"/>
  <c r="J164" i="2"/>
  <c r="J166" i="2"/>
  <c r="J167" i="2"/>
  <c r="J168" i="2"/>
  <c r="J169" i="2"/>
  <c r="J170" i="2"/>
  <c r="J171" i="2"/>
  <c r="J172" i="2"/>
  <c r="J173" i="2"/>
  <c r="J175" i="2"/>
  <c r="J174" i="2" s="1"/>
  <c r="J177" i="2"/>
  <c r="J176" i="2" s="1"/>
  <c r="J370" i="2" s="1"/>
  <c r="J180" i="2"/>
  <c r="H177" i="2"/>
  <c r="H175" i="2"/>
  <c r="H170" i="2"/>
  <c r="H171" i="2"/>
  <c r="H172" i="2"/>
  <c r="H173" i="2"/>
  <c r="H156" i="2"/>
  <c r="H157" i="2"/>
  <c r="H158" i="2"/>
  <c r="H159" i="2"/>
  <c r="H160" i="2"/>
  <c r="H161" i="2"/>
  <c r="H163" i="2"/>
  <c r="H164" i="2"/>
  <c r="H166" i="2"/>
  <c r="H167" i="2"/>
  <c r="H168" i="2"/>
  <c r="H169" i="2"/>
  <c r="H154" i="2"/>
  <c r="H153" i="2"/>
  <c r="H152" i="2"/>
  <c r="H151" i="2"/>
  <c r="H150" i="2"/>
  <c r="H149" i="2"/>
  <c r="H148" i="2"/>
  <c r="H147" i="2"/>
  <c r="H146" i="2"/>
  <c r="H145" i="2"/>
  <c r="H144" i="2"/>
  <c r="H143" i="2"/>
  <c r="H142" i="2"/>
  <c r="H141" i="2"/>
  <c r="H140" i="2"/>
  <c r="H134" i="2"/>
  <c r="H135" i="2"/>
  <c r="H136" i="2"/>
  <c r="H137" i="2"/>
  <c r="H139" i="2" l="1"/>
  <c r="H354" i="2"/>
  <c r="H176" i="2"/>
  <c r="H155" i="2"/>
  <c r="H162" i="2"/>
  <c r="H165" i="2"/>
  <c r="H133" i="2"/>
  <c r="H347" i="2" s="1"/>
  <c r="H353" i="2"/>
  <c r="H174" i="2"/>
  <c r="J82" i="2"/>
  <c r="J245" i="2"/>
  <c r="J342" i="2" s="1"/>
  <c r="J162" i="2"/>
  <c r="J298" i="2"/>
  <c r="J347" i="2" s="1"/>
  <c r="J139" i="2"/>
  <c r="J361" i="2" s="1"/>
  <c r="J310" i="2"/>
  <c r="J248" i="2"/>
  <c r="J343" i="2" s="1"/>
  <c r="J205" i="2"/>
  <c r="J339" i="2" s="1"/>
  <c r="J165" i="2"/>
  <c r="J119" i="2"/>
  <c r="J47" i="2"/>
  <c r="J352" i="2" s="1"/>
  <c r="J326" i="2"/>
  <c r="J369" i="2" s="1"/>
  <c r="J38" i="2"/>
  <c r="J351" i="2" s="1"/>
  <c r="J20" i="2"/>
  <c r="J270" i="2"/>
  <c r="J344" i="2" s="1"/>
  <c r="J179" i="2"/>
  <c r="J337" i="2" s="1"/>
  <c r="J103" i="2"/>
  <c r="J133" i="2"/>
  <c r="J107" i="2"/>
  <c r="J97" i="2"/>
  <c r="J356" i="2" s="1"/>
  <c r="J286" i="2"/>
  <c r="J345" i="2" s="1"/>
  <c r="J193" i="2"/>
  <c r="J338" i="2" s="1"/>
  <c r="J155" i="2"/>
  <c r="J362" i="2" s="1"/>
  <c r="J87" i="2"/>
  <c r="J61" i="2"/>
  <c r="J304" i="2"/>
  <c r="J348" i="2" s="1"/>
  <c r="J294" i="2"/>
  <c r="J346" i="2" s="1"/>
  <c r="J231" i="2"/>
  <c r="J341" i="2" s="1"/>
  <c r="J220" i="2"/>
  <c r="J340" i="2" s="1"/>
  <c r="H349" i="2"/>
  <c r="H351" i="2"/>
  <c r="H352" i="2"/>
  <c r="H350" i="2"/>
  <c r="H138" i="2" l="1"/>
  <c r="J357" i="2"/>
  <c r="J368" i="2"/>
  <c r="J367" i="2"/>
  <c r="J350" i="2"/>
  <c r="J359" i="2"/>
  <c r="J353" i="2"/>
  <c r="J358" i="2"/>
  <c r="J354" i="2"/>
  <c r="J138" i="2"/>
  <c r="J360" i="2" s="1"/>
  <c r="J178" i="2"/>
  <c r="J336" i="2" s="1"/>
  <c r="H348" i="2"/>
  <c r="J355" i="2" l="1"/>
  <c r="J19" i="2"/>
  <c r="J349" i="2" s="1"/>
  <c r="J373" i="2" s="1"/>
  <c r="J374" i="2" s="1"/>
  <c r="J375" i="2" s="1"/>
  <c r="H181" i="2" l="1"/>
  <c r="H182" i="2"/>
  <c r="H183" i="2"/>
  <c r="H184" i="2"/>
  <c r="H185" i="2"/>
  <c r="H186" i="2"/>
  <c r="H187" i="2"/>
  <c r="H188" i="2"/>
  <c r="H189" i="2"/>
  <c r="H190" i="2"/>
  <c r="H191" i="2"/>
  <c r="H192" i="2"/>
  <c r="H194" i="2"/>
  <c r="H195" i="2"/>
  <c r="H196" i="2"/>
  <c r="H197" i="2"/>
  <c r="H198" i="2"/>
  <c r="H199" i="2"/>
  <c r="H200" i="2"/>
  <c r="H201" i="2"/>
  <c r="H202" i="2"/>
  <c r="H203" i="2"/>
  <c r="H204" i="2"/>
  <c r="H206" i="2"/>
  <c r="H207" i="2"/>
  <c r="H208" i="2"/>
  <c r="H209" i="2"/>
  <c r="H210" i="2"/>
  <c r="H211" i="2"/>
  <c r="H212" i="2"/>
  <c r="H213" i="2"/>
  <c r="H214" i="2"/>
  <c r="H215" i="2"/>
  <c r="H216" i="2"/>
  <c r="H217" i="2"/>
  <c r="H218" i="2"/>
  <c r="H219" i="2"/>
  <c r="H221" i="2"/>
  <c r="H222" i="2"/>
  <c r="H223" i="2"/>
  <c r="H224" i="2"/>
  <c r="H225" i="2"/>
  <c r="H226" i="2"/>
  <c r="H227" i="2"/>
  <c r="H228" i="2"/>
  <c r="H229" i="2"/>
  <c r="H230" i="2"/>
  <c r="H232" i="2"/>
  <c r="H233" i="2"/>
  <c r="H234" i="2"/>
  <c r="H235" i="2"/>
  <c r="H236" i="2"/>
  <c r="H237" i="2"/>
  <c r="H238" i="2"/>
  <c r="H239" i="2"/>
  <c r="H240" i="2"/>
  <c r="H241" i="2"/>
  <c r="H242" i="2"/>
  <c r="H243" i="2"/>
  <c r="H244" i="2"/>
  <c r="H246" i="2"/>
  <c r="H247" i="2"/>
  <c r="H249" i="2"/>
  <c r="H250" i="2"/>
  <c r="H251" i="2"/>
  <c r="H252" i="2"/>
  <c r="H253" i="2"/>
  <c r="H254" i="2"/>
  <c r="H255" i="2"/>
  <c r="H256" i="2"/>
  <c r="H257" i="2"/>
  <c r="H258" i="2"/>
  <c r="H259" i="2"/>
  <c r="H260" i="2"/>
  <c r="H261" i="2"/>
  <c r="H262" i="2"/>
  <c r="H263" i="2"/>
  <c r="H264" i="2"/>
  <c r="H265" i="2"/>
  <c r="H266" i="2"/>
  <c r="H267" i="2"/>
  <c r="H268" i="2"/>
  <c r="H269" i="2"/>
  <c r="H271" i="2"/>
  <c r="H272" i="2"/>
  <c r="H273" i="2"/>
  <c r="H274" i="2"/>
  <c r="H275" i="2"/>
  <c r="H276" i="2"/>
  <c r="H277" i="2"/>
  <c r="H278" i="2"/>
  <c r="H279" i="2"/>
  <c r="H280" i="2"/>
  <c r="H281" i="2"/>
  <c r="H282" i="2"/>
  <c r="H283" i="2"/>
  <c r="H284" i="2"/>
  <c r="H285" i="2"/>
  <c r="H287" i="2"/>
  <c r="H288" i="2"/>
  <c r="H289" i="2"/>
  <c r="H290" i="2"/>
  <c r="H291" i="2"/>
  <c r="H292" i="2"/>
  <c r="H293" i="2"/>
  <c r="H295" i="2"/>
  <c r="H296" i="2"/>
  <c r="H297" i="2"/>
  <c r="H299" i="2"/>
  <c r="H300" i="2"/>
  <c r="H301" i="2"/>
  <c r="H302" i="2"/>
  <c r="H303" i="2"/>
  <c r="H305" i="2"/>
  <c r="H306" i="2"/>
  <c r="H307" i="2"/>
  <c r="H308" i="2"/>
  <c r="H309" i="2"/>
  <c r="H311" i="2"/>
  <c r="H312" i="2"/>
  <c r="H313" i="2"/>
  <c r="H314" i="2"/>
  <c r="H315" i="2"/>
  <c r="H316" i="2"/>
  <c r="H317" i="2"/>
  <c r="H318" i="2"/>
  <c r="H319" i="2"/>
  <c r="H320" i="2"/>
  <c r="H321" i="2"/>
  <c r="H322" i="2"/>
  <c r="H323" i="2"/>
  <c r="H324" i="2"/>
  <c r="H325" i="2"/>
  <c r="H327" i="2"/>
  <c r="H328" i="2"/>
  <c r="H329" i="2"/>
  <c r="H330" i="2"/>
  <c r="H332" i="2"/>
  <c r="H21" i="2"/>
  <c r="H22" i="2"/>
  <c r="H23" i="2"/>
  <c r="H24" i="2"/>
  <c r="H25" i="2"/>
  <c r="H26" i="2"/>
  <c r="H27" i="2"/>
  <c r="H28" i="2"/>
  <c r="H29" i="2"/>
  <c r="H30" i="2"/>
  <c r="H31" i="2"/>
  <c r="H32" i="2"/>
  <c r="H33" i="2"/>
  <c r="H34" i="2"/>
  <c r="H35" i="2"/>
  <c r="H36" i="2"/>
  <c r="H37" i="2"/>
  <c r="H39" i="2"/>
  <c r="H40" i="2"/>
  <c r="H41" i="2"/>
  <c r="H42" i="2"/>
  <c r="H43" i="2"/>
  <c r="H44" i="2"/>
  <c r="H45" i="2"/>
  <c r="H46" i="2"/>
  <c r="H48" i="2"/>
  <c r="H49" i="2"/>
  <c r="H50" i="2"/>
  <c r="H51" i="2"/>
  <c r="H52" i="2"/>
  <c r="H53" i="2"/>
  <c r="H54" i="2"/>
  <c r="H55" i="2"/>
  <c r="H56" i="2"/>
  <c r="H57" i="2"/>
  <c r="H58" i="2"/>
  <c r="H59" i="2"/>
  <c r="H60" i="2"/>
  <c r="H62" i="2"/>
  <c r="H63" i="2"/>
  <c r="H64" i="2"/>
  <c r="H65" i="2"/>
  <c r="H66" i="2"/>
  <c r="H67" i="2"/>
  <c r="H68" i="2"/>
  <c r="H69" i="2"/>
  <c r="H70" i="2"/>
  <c r="H71" i="2"/>
  <c r="H72" i="2"/>
  <c r="H73" i="2"/>
  <c r="H74" i="2"/>
  <c r="H75" i="2"/>
  <c r="H76" i="2"/>
  <c r="H77" i="2"/>
  <c r="H78" i="2"/>
  <c r="H79" i="2"/>
  <c r="H80" i="2"/>
  <c r="H81" i="2"/>
  <c r="H83" i="2"/>
  <c r="H84" i="2"/>
  <c r="H85" i="2"/>
  <c r="H86" i="2"/>
  <c r="H88" i="2"/>
  <c r="H89" i="2"/>
  <c r="H90" i="2"/>
  <c r="H91" i="2"/>
  <c r="H92" i="2"/>
  <c r="H93" i="2"/>
  <c r="H94" i="2"/>
  <c r="H95" i="2"/>
  <c r="H96" i="2"/>
  <c r="H98" i="2"/>
  <c r="H99" i="2"/>
  <c r="H100" i="2"/>
  <c r="H101" i="2"/>
  <c r="H102" i="2"/>
  <c r="H104" i="2"/>
  <c r="H105" i="2"/>
  <c r="H106" i="2"/>
  <c r="H108" i="2"/>
  <c r="H109" i="2"/>
  <c r="H110" i="2"/>
  <c r="H111" i="2"/>
  <c r="H112" i="2"/>
  <c r="H113" i="2"/>
  <c r="H114" i="2"/>
  <c r="H115" i="2"/>
  <c r="H116" i="2"/>
  <c r="H117" i="2"/>
  <c r="H118" i="2"/>
  <c r="H120" i="2"/>
  <c r="H121" i="2"/>
  <c r="H122" i="2"/>
  <c r="H123" i="2"/>
  <c r="H124" i="2"/>
  <c r="H125" i="2"/>
  <c r="H126" i="2"/>
  <c r="H127" i="2"/>
  <c r="H128" i="2"/>
  <c r="H129" i="2"/>
  <c r="H130" i="2"/>
  <c r="H131" i="2"/>
  <c r="H132" i="2"/>
  <c r="H180" i="2"/>
  <c r="H310" i="2" l="1"/>
  <c r="H326" i="2"/>
  <c r="H82" i="2"/>
  <c r="H298" i="2"/>
  <c r="H47" i="2"/>
  <c r="H38" i="2"/>
  <c r="H20" i="2"/>
  <c r="H97" i="2"/>
  <c r="H343" i="2" s="1"/>
  <c r="H370" i="2"/>
  <c r="H331" i="2"/>
  <c r="H304" i="2"/>
  <c r="H294" i="2"/>
  <c r="H103" i="2"/>
  <c r="H87" i="2"/>
  <c r="H61" i="2"/>
  <c r="H248" i="2"/>
  <c r="H362" i="2" s="1"/>
  <c r="H368" i="2"/>
  <c r="H193" i="2"/>
  <c r="H357" i="2" s="1"/>
  <c r="H220" i="2"/>
  <c r="H359" i="2" s="1"/>
  <c r="H205" i="2"/>
  <c r="H358" i="2" s="1"/>
  <c r="H179" i="2"/>
  <c r="H107" i="2"/>
  <c r="H345" i="2" s="1"/>
  <c r="H366" i="2"/>
  <c r="H245" i="2"/>
  <c r="H361" i="2" s="1"/>
  <c r="H342" i="2"/>
  <c r="H340" i="2"/>
  <c r="H270" i="2"/>
  <c r="H363" i="2" s="1"/>
  <c r="H286" i="2"/>
  <c r="H364" i="2" s="1"/>
  <c r="H344" i="2"/>
  <c r="H365" i="2"/>
  <c r="H367" i="2"/>
  <c r="H119" i="2"/>
  <c r="H346" i="2" s="1"/>
  <c r="H341" i="2"/>
  <c r="H369" i="2"/>
  <c r="H231" i="2"/>
  <c r="H360" i="2" s="1"/>
  <c r="H339" i="2"/>
  <c r="H338" i="2"/>
  <c r="H356" i="2" l="1"/>
  <c r="H355" i="2" s="1"/>
  <c r="H178" i="2"/>
  <c r="H19" i="2"/>
  <c r="H337" i="2" l="1"/>
  <c r="H336" i="2" s="1"/>
  <c r="H373" i="2" s="1"/>
  <c r="C18" i="2"/>
  <c r="H334" i="2" l="1"/>
  <c r="H374" i="2" l="1"/>
  <c r="H375" i="2" s="1"/>
</calcChain>
</file>

<file path=xl/sharedStrings.xml><?xml version="1.0" encoding="utf-8"?>
<sst xmlns="http://schemas.openxmlformats.org/spreadsheetml/2006/main" count="969" uniqueCount="604">
  <si>
    <t>DESCRIPCIÓN GENERAL DE LOS TRABAJOS:</t>
  </si>
  <si>
    <t>FECHA DE INICIO:</t>
  </si>
  <si>
    <t>FECHA DE TERMINACIÓN:</t>
  </si>
  <si>
    <t>PLAZO DE EJECUCIÓN:</t>
  </si>
  <si>
    <t>RAZÓN SOCIAL DEL LICITANTE:</t>
  </si>
  <si>
    <t>NOMBRE, CARGO Y FIRMA DEL LICITANTE:</t>
  </si>
  <si>
    <t>DOCUMENTO</t>
  </si>
  <si>
    <t>CLAVE</t>
  </si>
  <si>
    <t xml:space="preserve">DESCRIPCIÓN </t>
  </si>
  <si>
    <t>UNIDAD</t>
  </si>
  <si>
    <t>CANTIDAD</t>
  </si>
  <si>
    <t>PRECIO UNITARIO ($)</t>
  </si>
  <si>
    <t>PRECIO UNITARIO ($) CON LETRA</t>
  </si>
  <si>
    <t>IMPORTE ($) M. N.</t>
  </si>
  <si>
    <t>IMPORTE CON LETRA (IVA INCLUIDO)</t>
  </si>
  <si>
    <t>SUBTOTAL M. N.</t>
  </si>
  <si>
    <t>IVA M. N.</t>
  </si>
  <si>
    <t>TOTAL M. N.</t>
  </si>
  <si>
    <t>GOBIERNO DEL ESTADO DE JALISCO</t>
  </si>
  <si>
    <t>SECRETARÍA DE INFRAESTRUCTURA Y OBRA PÚBLICA</t>
  </si>
  <si>
    <t>FECHA:</t>
  </si>
  <si>
    <t>NÚMERO DE PROCEDIMIENTO:</t>
  </si>
  <si>
    <t>RESUMEN DE PARTIDAS</t>
  </si>
  <si>
    <t>DIRECCIÓN GENERAL DE LICITACIÓN Y CONTRATACIÓN</t>
  </si>
  <si>
    <t>A</t>
  </si>
  <si>
    <t>M</t>
  </si>
  <si>
    <t>B</t>
  </si>
  <si>
    <t>CATALOGO DE CONCEPTOS</t>
  </si>
  <si>
    <t>A1</t>
  </si>
  <si>
    <t>M2</t>
  </si>
  <si>
    <t>A2</t>
  </si>
  <si>
    <t>PZA</t>
  </si>
  <si>
    <t>M3</t>
  </si>
  <si>
    <t>CARGA MANUAL Y ACARREO EN CAMIÓN 1 ER. KILOMETRO, DE MATERIAL PRODUCTO DE EXCAVACIÓN Y/O DEMOLICIÓN, INCLUYE: MANO DE OBRA, EQUIPO Y HERRAMIENTA, (NORMA S. C. T. N-CTR-CAR-1-01-013-00).</t>
  </si>
  <si>
    <t>ACARREO EN CAMION A KILÓMETROS SUBSECUENTES DE MATERIAL PRODUCTO DE EXCAVACIÓN Y/O DEMOLICIÓN,  INCLUYE: MANO DE OBRA, EQUIPO Y HERRAMIENTA. (NORMA S. C. T. N-CTR-CAR-1-01-013-00)</t>
  </si>
  <si>
    <t>M3-KM</t>
  </si>
  <si>
    <t>A3</t>
  </si>
  <si>
    <t>KG</t>
  </si>
  <si>
    <t>A4</t>
  </si>
  <si>
    <t>A5</t>
  </si>
  <si>
    <t>A6</t>
  </si>
  <si>
    <t>A7</t>
  </si>
  <si>
    <t>A8</t>
  </si>
  <si>
    <t>A9</t>
  </si>
  <si>
    <t>A10</t>
  </si>
  <si>
    <t>A11</t>
  </si>
  <si>
    <t>A12</t>
  </si>
  <si>
    <t>B1</t>
  </si>
  <si>
    <t>B2</t>
  </si>
  <si>
    <t>B3</t>
  </si>
  <si>
    <t>B4</t>
  </si>
  <si>
    <t>B5</t>
  </si>
  <si>
    <t>B6</t>
  </si>
  <si>
    <t>B7</t>
  </si>
  <si>
    <t>B8</t>
  </si>
  <si>
    <t>B9</t>
  </si>
  <si>
    <t>INSTALACION ELECTRICA</t>
  </si>
  <si>
    <t>LIMPIEZA</t>
  </si>
  <si>
    <t>B10</t>
  </si>
  <si>
    <t>SIOP-001</t>
  </si>
  <si>
    <t>DESMANTELAMIENTO</t>
  </si>
  <si>
    <t>CANCELACION Y RETIRO PERMANENTE DE SALIDA HIDRAULICA EXISTENTE EN INODORO, LAVAMANOS Y TARJA, INCLUYE: MATERIALES MENORES, HERRAMIENTAS Y MANO DE OBRA.</t>
  </si>
  <si>
    <t>DESAZOLVE DE BAJANTE PLUVIAL A BASE DE SONDA ELECTRICA Y BOMBEO. INCLUYE: IDENTIFICAR LOS BAJANTES OBSTRUIDOS POR CARPETA ASFALTICA, ACOPIO DEL MATERIAL PARA SU RETIRO POSTERIOR, MANO DE OBRA, HERRAMIENTA Y EQUIPO.</t>
  </si>
  <si>
    <t>DESINSTALACION DE MUEBLE DE BAÑO YA SEA INODORO, LAVABO, MINGITORIO,  ETC. SIN RECUPERACION  INCLUYE:  DESCONEXION, HERRAMIENTAS, MANO DE OBRA, LIMPIEZA Y ACARREO DEL MUEBLE FUERA DE LA OBRA.</t>
  </si>
  <si>
    <t>SAL</t>
  </si>
  <si>
    <t>DESINSTALACION Y RETIRO  DE SALIDAS ELECTRICAS PARA LUMINARIAS, APAGADORES, CONTACTOS Y SECADORES DE MANO, A CUALQUIER NIVEL INCLUYE: RETIRO DE APAGADORES, CONTACTOS Y CONDUCTORES, HERRAMIENTA, MANO DE OBRA Y TODO LO NECESARIO PARA SU CORRECTA EJECUCION</t>
  </si>
  <si>
    <t>DESMONTAJE SIN RECUPERACION DE ACCESORIOS DE BAÑO EXISTENTES, TALES COMO JABONERAS, PAPELERAS, TOALLEROS, GANCHOS, ETC. INCLUYE: HERRAMIENTAS, MANO DE OBRA,  ACARREO DE ESCOMBROS FUERA DE LA OBRA.</t>
  </si>
  <si>
    <t>DESMONTAJE SIN RECUPERACION DE LUMINARIAS DE SOBREPONER O DE EMPOTRAR A UNA ALTURA DE 0-3 M INCLUYE: ACARREO FUERA DE LA OBRA, MANO DE OBRA, EQUIPO Y HERRAMIENTA.</t>
  </si>
  <si>
    <t>DESMONTAJE SIN RECUPERACION DE PUERTAS Y VENTANAS ALUMINIO Y MADERA INCLUYE: ACARREO FUERA DE LA OBRA, MANO DE OBRA Y HERRAMIENTA.</t>
  </si>
  <si>
    <t>DESMONTAJE SIN RECUPERACION DE PUERTAS Y VENTANAS DE HERRERIA ANCLADA INCLUYE: ACARREO FUERA DE LA OBRA, MANO DE OBRA Y HERRAMIENTA.</t>
  </si>
  <si>
    <t>DESINSTALACION DE PERCIANA DE PVC INCLUYE: HERRAMIENTAS, MANO DE OBRA, LIMPIEZA Y ACARREO DEL MUEBLE FUERA DE LA OBRA.</t>
  </si>
  <si>
    <t>DESMONTAJE DE MUEBLE DE AGLOMERADOS DE HASTA 2.00 X 0.60 X 1.00 CON TARJA, INCLUYE: DESEMPOTRAR DEL MURO Y PISO, DESCONEXION DE SALIDAS, ACARREO AL SITIO DE RESGUARDO POR PARTE DEL PERSONAL DE SALUD 20.00 METROS, MANO DE OBRA, HERRAMIENTA</t>
  </si>
  <si>
    <t xml:space="preserve">DEMOLICION </t>
  </si>
  <si>
    <t>DEMOLICION MANUAL DE MURO DE TABLARROCA DE 09 CM. DE ESPESOR, CON BASTIDOR METALICO, EN SECCIONES SEÑALADAS. INCLUYE: ACARREOS, ACOPIO DEL MATERIAL Y SU RETIRO FUERA DE OBRA.</t>
  </si>
  <si>
    <t>DEMOLICION MANUAL DE MURO DE SOGA DE BLOCK DE CONCRETO, EN AREAS PEQUEÑAS Y DISPERSAS. INCLUYE: ACOPIO DEL MATERIAL PARA SU RETIRO POSTERIOR Y LO NECESARIO PARA SU CORRECTA EJECUCION.</t>
  </si>
  <si>
    <t>DEMOLICION DE LOSA DE CONCRETO ARMADO HIDRAULICO CON HERRAMIENTA MANUAL EN LOSA DE PISO HASTA 15 CM. DE ESPESOR. INCLUYE: MANO DE OBRA, ACOPIO DEL MATERIAL PARA SU RETIRO POSTERIOR Y TODO LO NECESARIO PARA SU CORRECTA EJECUCION.</t>
  </si>
  <si>
    <t>DEMOLICION MANUAL DE FIRME CON MORTERO EN PISOS DE HASTA 5 CM. DE ESPESOR PROMEDIO. INCLUYE: ACOPIO DEL MATERIAL PARA SU RETIRO POSTERIOR Y LO NECESARIO PARA SU CORRECTA EJECUCION.</t>
  </si>
  <si>
    <t>DEMOLICION DE APLANADOS DE 2 A 3 CMS. DE ESPESOR EN MUROS Y BOVEDAS  A CUALQUIER NIVEL, INCLUYE: (PROTECCIONES DE PISOS, VIDRIOS, PUERTAS, VENTANAS, LAMPARAS Y DEMAS INSTALACIONES QUE PUDIERAN RESULTAR DAÑADAS EN EL PROCESO DE LA DEMOLICION.) HERRAMIENTAS, EQUIPO DE SEGURIDAD,  ANDAMIOS, MANO DE OBRA, ACARREO DEL PRODUCTO DE LA DEMOLICION  DENTRO Y FUERA DE LA OBRA Y  LIMPIEZA DEL AREA DE TRABAJO.</t>
  </si>
  <si>
    <t>DEMOLICION DE PISO DE LOSETA Y AZULEJO DE CERAMICA,  BARRO Y/O EQUIVALENTE EN PISO Y/O MURO, INCLUYE: LIMPIEZA, MANO DE OBRA, HERRAMIENTA, ACARREO DEL MATERIAL PRODUCTO DE LA DEMOLICIÓN HASTA EL CENTRO DE ACOPIO, PARA SU POSTERIOR RETIRO.</t>
  </si>
  <si>
    <t>DEMOLICION DE PISO DE LOSETA EN PISO (PISO SOBRE PISO), INCLUYE: DEMOLICION DE PRIMER PISO, PEGA PISO Y HORMIGON DE ENTRE PISO, DEMOLICION DE SEGUNDO PISO Y DEMOLICION DE PEGAPISO Y HORMIGON, LIMPIEZA, MANO DE OBRA, HERRAMIENTA, ACARREO DEL MATERIAL PRODUCTO DE LA DEMOLICIÓN HASTA EL CENTRO DE ACOPIO, PARA SU POSTERIOR RETIRO.</t>
  </si>
  <si>
    <t>DEMOLICIÓN ZOCLO CERAMICO EXISTENTE. LOS ESCOMBROS SERÁN LLEVADOS AL CONTENEDOR. UNIDAD TOTALMENTE EJECUTADA Y FUNCIONANDO. INCLUYE: MATERIALES, EQUIPOS, MANO DE OBRA Y HERRAMIENTAS NECESARIAS.</t>
  </si>
  <si>
    <t>DEMOLICION DE FORMA MANUAL DE ENTORTADO DE  ESPESOR  VARIABLE, INCLUYE: HERRAMIENTAS, LIMPIEZA DEL AREA DE TRABAJO, MANO DE OBRA Y ACARREO DEL MATERIAL PRODUCTO DE LA DEMOLICION DEL AREA DE DEMOLICION A CENTRO DE ACOPIO PARA SU POSTERIOR RETIRO</t>
  </si>
  <si>
    <t>PUERTA Y VENTANA</t>
  </si>
  <si>
    <t>BOQUILLAS Y BOLEOS EN PUERTAS Y VENTANAS, CON MORTERO CEMENTO-CAL-ARENA 1:2:6, INCLUYE: ANDAMIOS Y ACARREO DE MATERIALES AL SITIO DE SU UTILIZACION.</t>
  </si>
  <si>
    <t>AMPLIACION DE VANO PARA PUERTA Y VENTANA HASTA 0.50 CM DE ANCHO, INCLUYE: DEMOLICION DE MURO EXISTENTE Y ELEMENTOS ESTRUCTURALES, REPOSICION DEL MISMO MURO , CASTILLO, APLANADO, EMBOQUILLADOS, BOLEOS, RESANES, ACABADO AL TERMINADO AL EXISTENTE</t>
  </si>
  <si>
    <t>SUMINISTRO Y COLOCACION DE CERRADURA MARCA DEFIANT, TIPO MANIJA, MODELO BRUNEI PARA ENTRADA, DE NÍQUEL SATINADO CON LLAVE, INCLUYE: MANO DE OBRA, MATERIALES Y  ACARREOS A CUALQUIER NIVEL.</t>
  </si>
  <si>
    <t>REHABILITACION Y ADAPTACION DE PUERTAS DE MADERA DE TAMBOR DE PINO DE 6 MM. AMBAS CARAS DE 0.95 X 2.10 MTS. PROMEDIO, CON REACOMODO Y/O AJUSTE DE MARCO, SELLADOR, PREPARACION DE MADERA CON LIQUIDO ANTI-POLILLAS Y POLYFORM PRESERVADOR PARA MADERA. INCLUYE: CAMBIO DE BISAGRAS, RASPADO, DESMONTAJE, ADAPTACION CORTANDO LA PUERTA PORQUE ARRASTRA, REINSTALACION Y APLICACION DEPOLYFORM PRESERVADOR PARA MADERA Y LACA BLANCO POR AMBAS CARAS.</t>
  </si>
  <si>
    <t>SUMINISTRO Y COLOCACION DE PUERTA DE TAMBOR CON TRIPLAY DE CAOBILLA DE 6 MM. POR AMBAS CARAS, DE  0.95 MTS. X 2.10 MTS. FORMADA A BASE DE BASTIDOR Y MARCO DE  MADERA DE PINO DE PRIMERA DE  2"  X  1 1/2"Y  PEINAZOS DE 1 1/2" X 1 1/2"  A CADA 30 CMS. EN AMBOS SENTIDOS, ACABADO ENTINTADO Y LACA BRILLANTE TRANSPARENTE,  INCLUYE: MARCO Y TOPES DE MADERA,  JAMBAS,  RESANADOR PARA MADERA, BISAGRA DE LIBRO DE 3", DESPERDICIOS, MATERIALES MENORES Y DE CONSUMO, HERRAMIENTAS,  ACARREO DE MATERIALES AL SITIO DE SU COLOCACION,  LIMPIEZA DEL AREA DE TRABAJO Y MANO DE OBRA ESPECIALIZADA.</t>
  </si>
  <si>
    <t>SUMINISTRO Y COLOCACIÓN DE PUERTA DE MADERA DE TAMBOR, MEDIDAS APROXIMADAS DE 1.00X2.10 MT. DE ALTURA, INCLUYE: BASTIDOR DE MADERA DE PINO DE PRIMERA, FORRO CON TRIPLAY DE CAOBILLA DE 6 MM, MARCO Y JAMBAS DE MADERA DE PINO DE 1ERA, TOPES, BISAGRAS SATINADAS, LIJADO, APLICACION DE TAPAPORO Y RESANES,  APLICACION DE SELLADOR, TERMINADO SEGÚN SEA REQUERIDO EN ACABADO ESMALTADO O ENTINTADO Y  LAQUEADO, INSTALACION, AJUSTES Y TERMINADO.</t>
  </si>
  <si>
    <t>SUMINISTRO, HABILITADO Y COLOCACION DE CANCELERIA FABRICADA EN ALUMINIO ANODIZADO NATURAL CON PERFILES COMERCIALES DE 3" X 1.75" MCA. CUPRUM, LINEA PANORAMA O EQUIVALENTE INCLUYE: TRAZO, CORTES, AJUSTES, MATERIALES, CORREDERAS, JALADERAS, OPERADORES, REPISON, SELLADO PERIMETRAL, SILICON, VINIL, HERRAJES, ELEMENTOS DE FIJACION, MATERIALES MENORES Y DE CONSUMO, DESPERDICIOS, HERRAMIENTAS, MANO DE OBRA ESPECIALIZADA, LIMPIEZA, FLETES, EQUIPO Y COLOCACION A CUALQUIER NIVEL.</t>
  </si>
  <si>
    <t>SUMINISTRO Y COLOCACIÓN DE MOSQUITERO CON TELA REFORZADA DE ACERO, INCLUYE: PERFILES, FLETE, EQUIPO DE SEGURIDAD, ACARREO DE TODOS LOS MATERIALES HASTA EL SITIO DE SU INSTALACIÓN, MANO DE OBRA ESPECIALIZADA, CORTES, HERRAMIENTA Y EQUIPO DE SEGURIDAD, DESPERDICIO, LIMPIEZA GENERAL, Y RETIRO DE SOBRANTES FUERA DE LA OBRA.</t>
  </si>
  <si>
    <t>SUMINISTRO Y COLOCACION DE CRISTAL FLOTADO DE 6 MM. DE ESPESOR,  ASENTADO VINIL, INCLUYE: CORTES, DESPERDICIOS Y ACARREO DE MATERIALES AL SITIO DE SU UTILIZACION A CUALQUIER NIVEL.</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</si>
  <si>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 (LA PINTURA ES POR AMBOS LADOS DE LA VENTANERIA, PERO PARA SU PAGO ES MEDIDA SOLO POR 1 SOLO LADO).</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</si>
  <si>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VENTANERIA, MEDIDA POR UN SOLO LADO, TRABAJO TERMINADO, A DOS MANOS, INCLUYE: MATERIALES MENORES Y DE CONSUMO, ANDAMIOS, PREPARACION DE LA SUPERFICIE, HERRAMIENTAS, LIMPIEZA, MANO DE OBRA Y  EQUIPO DE SEGURIDAD. A CUALQUIER NIVEL. (LA PINTURA ES POR AMBOS LADOS DE LA VENTANERIA, PERO PARA SU PAGO ES MEDIDA SOLO POR 1 SOLO LADO).</t>
  </si>
  <si>
    <t>SUMINISTRO, FABRICACION Y COLOCACION DE HERRERIA TUBULAR Y/O ESTRUCTURAL, INCLUYE: SOLDADURA, ELEMENTOS DE FIJACION, MATERIALES MENORES, DESCALIBRES, DESPERDICIOS, BISAGRAS, FONDO ANTICORROSIVO, FLETES, HERRAMIENTAS, EQUIPO, MANO DE OBRA  Y ACARREO DE MATERIALES AL SITIO DE SU UTLIZACION.</t>
  </si>
  <si>
    <t>SUMINISTRO, FABRICACION Y COLOCACION DE PUERTA HERRERIA ESTRUCTURAL, DE 1.00 X 2.10 METROS INCLUYE: CHAPA PHILIPS, FABRICACION EN PLANTA, SOLDADURA, ELEMENTOS DE FIJACION, MATERIALES MENORES, DESCALIBRES, DESPERDICIOS, BISAGRAS, FONDO ANTICORROSIVO, FLETES, HERRAMIENTAS, EQUIPO, MANO DE OBRA  Y ACARREO DE MATERIALES AL SITIO DE SU UTLIZACION.</t>
  </si>
  <si>
    <t>INSTALACION HIDRAULICA Y SANITARIA</t>
  </si>
  <si>
    <t>SALIDA HIDRAULICA DE AGUA FRIA Y/O CALIENTE, PARA ALIMENTACION A MUEBLE SANITARIO Y/O HIDRANTE, CONSISTENTE EN TUBERIA Y CONEXIONES DE CPVC DE 1/2 A 3/4" DE DIAMETRO, LONG. MAXIMA DE 7.00 MT., (DE ACUERDO A PLANO DE INSTALACIONES PROPORCIONADO), INCLUYE: TRAZO, RANURAS, CAMARAS CONTRA GOLPE DE ARIETE, CONEXIONES, ( COPLES, CODOS, TAPONES, TEES, YEES, REDUCCIONES, ETC),  VALVULAS, TUERCAS UNION EN CUADROS DE VALVULAS, MATERIALES MENORES Y DE CONSUMO, PEGAMENTOS, ELEMENTOS DE FIJACION, DESPERDICIOS,  HERRAMIENTAS, LIMPIEZA, MANO DE OBRA, PRUEBAS HIDROSTATICAS, FLETES Y ACARREO DE LOS MATERIALES AL SITIO DE SU INSTALACION. (EN CUALQUIER NIVEL)"</t>
  </si>
  <si>
    <t>RESANE DE RANURAS DE INSTALACIONES HIDRAULICAS, SANITARIAS Y ELECTRICAS, CON SECCION MAXIMA DE 6X6 CM., RESANADO CON MORTERO CEMENTO-ARENA DE RIO EN PROP. 1:4, TERMINADO SIMILAR AL EXISTENTE, A CUALQUIER ALTURA.</t>
  </si>
  <si>
    <t>SALIDA SANITARIA PARA MUEBLE, CON TUBERIA Y CONEXIONES DE P.V.C. SANITARIO CALIDAD DE NORMA. INCLUYE: 1.76 MTS. DE TUBO DE PVC DE 2", 0.78 MTS. DE TUBO DE PVC DE 4", CONEXIONES COMO CODOS Y TEES, DESDE EL PRIMER REGISTRO HASTA EL MUEBLE, MATERIALES MENORES, PREUBAS, DESPERDICIOS Y ACARREO DE MATERIALES AL SITIO DE SU COLOCACION.</t>
  </si>
  <si>
    <t>SALIDA ELECTRICA PARA APAGADORES, LUMINARIAS, VENTILADORES, CONTROL DE VENTILADOR, HASTA 6 M. DE LONGITUD, CABLE VINANEL THW-LS 600 V. A 75° C, 90° C, MARCA CONDUCTORES MONTERREY O EQUIVALENTE, INCLUYE: RANURADO EN MUROS Y/O BOVEDAS, DUCTO A BASE DE TUBO Y CONEXIONES DE CONDUIT PVC PESADO DE 1/2" Y 3/4" DE DIAM., REGISTRO DE CAJA CUADRADA GALV. DE 10X10 CM. CON TAPA, CHALUPA GALV., GUIA DE ALAMBRE GALV., 3 CABLES DE COBRE THW CAL. 12 AWG, ENCINTADO, CONEXION A TIERRA, MATERIALES MENORES, HERRAMIENTA, MANO DE OBRA ESPECIALIZADA , CONEXIONES, LIMPIEZA DEL AREA DE TRABAJO, PRUEBAS, DESPERDICIOS Y ACARREO DEL MATERIAL AL SITIO DE SU COLOCACION, A CUALQUIER NIVEL.</t>
  </si>
  <si>
    <t xml:space="preserve"> SAL</t>
  </si>
  <si>
    <t>SUMINISTRO  E INSTALACION DE TABLERO INTERIOR 10295-NQ430L1C NQ 100A 30P 3F4HZAPATAS PRINC PTRSDT CON CAJA Y FRENTE,INCLUYE: MANO DE OBRA HERRAMIENTA Y EQUIPO</t>
  </si>
  <si>
    <t>DESINSTALACION DE TABLERO ELECTRICO INCLUYE: MANO DE OBRA HERRAMIENTA Y EQUIPO</t>
  </si>
  <si>
    <t>SUMINISTRO Y COLOCACION DE APAGADOR SENCILLO MODUS BTICINO COLOR BLANCO O EQUIVALENTE INCLUYE: PLACA Y TAPA, MATERIALES MENORES, PRUEBAS, FLETES, DESPERDICIOS, ACARREOS AL SITIO DE SU COLOCACION Y TODO LO NECESARIO PARA SU CORRECTA COLOCACION.</t>
  </si>
  <si>
    <t>SUMINISTRO Y COLOCACION DE CONTACTO DUPLEX TIPO AMERICANO COLOR BLANCO O EQUIVALENTE INCLUYE: TAPA Y PLACA, MATERIALES MENORES, PRUEBAS, ELEMENTOS DE FIJACION, DESPERDICIOS Y ACARREO DEL MATERIAL AL SITIO DE SU COLOCACION, A CUALQUIER NIVEL.</t>
  </si>
  <si>
    <t>SUMINISTRO Y COLOCACION DE CONTACTO SENCILLO 1 MODULO, 15 AMP, BTICINO QUINZIÑO LINEA MX, COLOR BLANCO O EQUIVALENTE INCLUYE: PLACA CHASIS, MATERIALES MENORES, PRUEBAS, FLETES, DESPERDICIOS, ACARREOS AL SITIO DE SU COLOCACION Y TODO LO NECESARIO PARA SU CORRECTA COLOCACION.</t>
  </si>
  <si>
    <t xml:space="preserve"> PZA</t>
  </si>
  <si>
    <t>SUMINISTRO Y COLOCACION DE PLACA CIEGA MERIDA, BTICINO, LINEA QUINZIÑO MX, COLOR BLANCO O EQUIVALENTE INCLUYE: CHASIS, MATERIALES MENORES, PRUEBAS, FLETES, DESPERDICIOS, ACARREOS AL SITIO DE SU COLOCACION Y TODO LO NECESARIO PARA SU CORRECTA COLOCACION.</t>
  </si>
  <si>
    <t>SUMINISTRO Y COLOCACION DE LUMINARIA LED LINEAL 36W GR-LD002 O SIMILAR, INCLUYE: LAMPARA, MATERIALES MENORES, HERRAMIENTA, MANO DE OBRA, PRUEBAS, FLETES, DESPERDICIOS,  Y ACARREOS AL SITIO DE SU COLOCACION.</t>
  </si>
  <si>
    <t>SUMINISTRO Y COLOCACIÓN DE CAJA DE ALUMINIO PARA RESGUARDO DE VOZ Y DATOS (DE .40 X .60 ) , INCLUYE: EL COSTO DIRECTO DE LOS MATERIALES,FIJACION A LOZA, TUBULARE REFUERZO FLETE, EQUIPO DE SEGURIDAD, ACARREO DE TODOS LOS MATERIALES HASTA EL SITIO DE SU INSTALACIÓN, MANO DE OBRA ESPECIALIZADA, CORTES, HERRAMIENTA Y EQUIPO DE SEGURIDAD, DESPERDICIO, LIMPIEZA GENERAL, Y RETIRO DE SOBRANTES FUERA DE LA OBRA.</t>
  </si>
  <si>
    <t>CABLEADO DE SALIDA ELECTRICA PARA LUMINARIAS, APAGADORES, CONTACTOS Y SECADORES DE MANO, HASTA 4 M. DE LONGITUD EN DUCTERIA EXISTENTE, CABLE VINANEL THW-LS 600 V. A 75° C, 90° C, MARCA CONDUCTORES MONTERREY O EQUIVALENTE,  INCLUYE:  2 CABLES DE COBRE THW CAL. 12 AWG.  Y 1 CABLE DE COBRE THW CAL. 14 AWG, ENCINTADO, CONEXION A TIERRA, MATERIALES MENORES,  HERRAMIENTA, MANO DE OBRA ESPECIALIZADA , CONEXIONES, LIMPIEZA DEL AREA DE TRABAJO, PRUEBAS, DESPERDICIOS Y ACARREO DEL MATERIAL AL SITIO DE SU COLOCACION, A CUALQUIER NIVEL.</t>
  </si>
  <si>
    <t>SUMINISTRO Y COLOCACION DE LUMINARIA ,  CONEXION A SALIDA ELECTRICA EXISTENTE MOD.  YD-1500/B OLMO, MARCA TECNOLITE, MATERIALES MENORES, HERRAMIENTAS, MANO DE OBRA, PRUEBAS, FLETES, DESPERDICIOS, A CUALQUIER ALTURA Y ACARREOS AL SITIO DE SU COLOCACION.</t>
  </si>
  <si>
    <t>INSTALACION DE GAS</t>
  </si>
  <si>
    <t>SALIDA GAS CON TUBERIA DE COBRE TIPO L DE 1/2" (13 MM.) 9.98 MTS. INCLUYE: SUMINISTRO Y COLOCACION, COPLES, CODOS, MATERIALES, MANO DE OBRA Y LO NECESARIO PARA SU CORREECTA EJECUCION.</t>
  </si>
  <si>
    <t>CALENTADOR PARA GAS TÍPICO AUTOMÁTICO PORCELANIZADO MOD. BPTA-80 DE 80 LITROS (21 GALONES) DE CAPACIDAD, INCLUYE:  SUMINISTRO Y COLOCACIÓN, FLETE, ACARREO, COLOCACIÓN A CUALQUIER NIVEL, NIVELACIÓN, FIJACIÓN, MATERIALES MENORES, PRUEBAS Y TODAS LAS HERRAMIENTAS NECESARIAS</t>
  </si>
  <si>
    <t>ALBAÑILERIA</t>
  </si>
  <si>
    <t>APLANADO DE 2.50 CM DE ESPESOR EN MUROS, BOVEDAS Y/O BARRA DE PRETIL, DE 0.00 A 3.00 MTS. DE ALTURA CON MORTERO CEMENTO-ARENA PROP. 1:4,  ACABADO PULIDO Y/O APALILLADO, EN AREAS DE REPARACION. INCLUYE: SUMINISTRO Y ELABORACION, ANDAMIO TUBULAR, MANO DE OBRA Y LO NECESARIO PARA SU CORRECTA EJECUCION.</t>
  </si>
  <si>
    <t>RELLENO COMPACTADO AL 90 % PROCTOR, CON MATERIAL DE BANCO, EN CAPAS DE 20 CM DE ESPESOR, AGREGANDO AGUA PARA LOGRAR SU HUMEDAD OPTIMA, AL 90%. POR CUALQUIER MEDIO, INCLUYE: SUMINISTRO DE AGUA PARA LOGRAR HUMEDAD OPTIMA, TENDIDO, TRASPALEOS,  DESPERDICIOS, EQUIPO, PRUEBAS DE COMPACTACION, AFINE, NIVELACION, HERRAMIENTAS, MANO DE OBRA Y  ACARREO HASTA EL SITIO DE SU COLOCACION.  (VOLUMEN MEDIDO COMPACTADO).</t>
  </si>
  <si>
    <t>PISO DE CONCRETO DE 10 CM DE ESPESOR HECHO EN OBRA DE F'C=150 KG/CM2 ACABADO ESCOBILLADO. INCLUYE: MATERIAL, MANO DE OBRA Y LO NECESARIO PARA SU CORRECTA EJECUCION.</t>
  </si>
  <si>
    <t>PISO DE CONCRETO F'C=150 KG/CM2, TMA 3/4", DE 10 CMS. DE ESPESOR, ACABADO INTEGRAL, RAYADO CON BROCHA DE PELO Y/O PULIDO (SIN UTILIZAR PASTA), COLADO A CUADROS NO MAYORES DE 3.00 M2, CON REFUERZO DE MALLA ELECTROSOLDADA 6-6 / 10-10, INCLUYE: CIMBRA DE FRONTERA, DESCIMBRA, JUNTAS FRIAS, VOLTEADOR, HERRAMIENTAS, MANO DE OBRA Y ACARREOS DE MATERIALES AL SITIO DE SU UTILIZACION.</t>
  </si>
  <si>
    <t>ABRIR VANO PARA PUERTA Y/O VENTANA EN MURO DE TABLAROCA, DE 09 CM. DE ESPESOR, A DOS CARAS, TERMINADO,  INCLUYE: REFUERZOS DE POSTE Y CANAL DE LAMINA GALVANIZADA DE 64 MM, TORNILLO AUTORROSCABLE S1, TRAZO, CORTES, AJUSTES, ELEVACIONES, DESPERDICIOS, FIJACION, REMATES,  HERRAMIENTAS, EQUIPO, LIMPIEZA DEL AREA DE TRABAJO,  MANO DE OBRA Y ACARREOS (CUALQUIER NIVEL).</t>
  </si>
  <si>
    <t>FABRICACION Y COLOCACION  DE MURO DE 9 CM. DE ESPESOR, A DOS CARAS, TERMINADO,  INCLUYE: POSTE Y CANAL DE LAMINA GALVANIZADA DE 65 MM, TORNILLO AUTORROSCABLE S1, SILICON ESTRUCTURAL PARA PEGAR CANAL A PISO PORCELANATO, PERFACINTA, REDIMIX, REMACHE POP, TRAZO, CORTES, AJUSTES, ELEVACIONES, DESPERDICIOS, FIJACION, HERRAMIENTAS, EQUIPO, LIMPIEZA DEL AREA DE TRABAJO,  MANO DE OBRA Y ACARREOS AL SITIO DE SU COLOCACION. (CUALQUIER NIVEL)</t>
  </si>
  <si>
    <t>MUEBLES DE BAÑO, ACCESORIOS Y EQUIPO</t>
  </si>
  <si>
    <t>SUMINISTRO E INSTALACION DE INODORO CON TANQUE, MARCA AMERICAN STANDARD, MODELO CADET PRO RH, ALTURA DE COMFORT, EN COLOR BLANCO O SIMILAR. INCLUYE: LLAVE ANGULAR FIG. 401, TANQUE, MANGUERA DE ACERO INOX., CUELLO DE CERA CON GUIA,  MATERIALES MENORES, LIMPIEZA, PRUEBAS, HERRAMIENTAS, MANO DE OBRA Y ACARREO DE MATERIALES AL SITIO DE SU COLOCACION.</t>
  </si>
  <si>
    <t>SUMINISTRO Y COLOCACION DE LAVABO, BLANCO, MARCA AMERICAN STANDARD. LINEA ECONOMICA (MOD. VERACRUZ), INCLUYE: LLAVE ANGULAR FIG. 401, MANGUERA FLEXIBLE, CESPOL CROMADO, LLAVE INDIVIDUAL, CUBRETALADROS, MATERIALES MENORES Y DE CONSUMO, ELEMENTOS DE FIJACION, MANO DE OBRA CALIFICADA, LIMPIEZA DEL AREA DE TRABAJO, HERRAMIENTA, PRUEBAS Y ACARREO DE MATERIALES AL SITIO DE SU COLOCACION.</t>
  </si>
  <si>
    <t>SUMINISTRO E INSTALACION DE MINGITORIO NIAGARA II BLANCO, MARCA AMERICAN STANDAR. INCLUYE: LLAVE ANGULAR FIG. 401, TANQUE, MANGUERA DE ACERO INOX., CUELLO DE CERA CON GUIA,  MATERIALES MENORES, LIMPIEZA, PRUEBAS, HERRAMIENTAS, MANO DE OBRA Y ACARREO DE MATERIALES AL SITIO DE SU COLOCACION.</t>
  </si>
  <si>
    <t>SUMINISTRO Y COLOCACION DE ASIENTO PARA W.C. EN CUALQUIER COLOR, REFORZADO INCLUYE: ELEMENTOS DE FIJACION, MATERIALES MENORES, HERRAMIENTAS, LIMPIEZA Y MANO DE OBRA.</t>
  </si>
  <si>
    <t>SUMINISTRO Y COLOCACION DE DISPENSADOR DE TOALLA INTERDOBLADA MCA. JOFEL MOD. DT33001 O SIMILAR INCLUYE: MATERIAL, MANO DE OBRA, EQUIPO Y HERRAMIENTA.</t>
  </si>
  <si>
    <t>SUMINISTRO Y COLOCACION DE JABONERA, MARCA JOFEL, MODELO AC54000, LINEA FUTURA J-AC-54000, DE ACERO INOXIDABLE O SIMILAR INCLUYE: MATERIAL, MANO DE OBRA, EQUIPO Y HERRAMIENTA.</t>
  </si>
  <si>
    <t>SUMINISTRO Y COLOCACION DE DISPENSADOR DE PAPEL HIGIENICO MCA. JOFEL MOD. AZUR MAXI PH52001 O SIMILAR, INCLUYE: MATERIAL, MANO DE OBRA, EQUIPO Y HERRAMIENTA.</t>
  </si>
  <si>
    <t>SUMINISTRO Y COLOCACIÓN DE MEZCLADORA DE LAVABO 4” ANTARES INCLUYE CONTRA DE REJILLA, CROMO MODELO HM-14 MARCA HELVEX O EQUIVALENTE INCLUYE:  MANO DE OBRA CALIFICADA, MATERIALES MENORES, HERRAMIENTA,  PRUEBAS, LIMPIEZA Y ACARREO DEL MATERIALES AL SITIO DE SU COLOCACIÓN.</t>
  </si>
  <si>
    <t>SUMINISTRO Y COLOCACION DE UNA LLAVE MEZCLADORA DE 8" PARA TARJA DE FREGADERO,MOD 9373 MARCA URREA, INCLUYE: UNA LLAVE ANGULAR 401SC, UNA MANGUERA FLEXIBLE TIPO "Y" CON DOS SALIDAS, UN CHUPON CONECTOR CESPOL PARA FREGADERO, UN CESPOL DE PVC PARA FREGADERO CON REGISTRO, UNA CONTRACANASTA FREGADERO 11T CROMADADO MARCA MOEN, MANO DE OBRA Y MATERIALES MENORES PARA SU COLOCACION.</t>
  </si>
  <si>
    <t>SUMINISTRO Y COLOCACION DE BARRA RECTA DE 36" PARA PERSONAS CON CAPACIDADES DIFERENTES ACERO SATINADO MCA. SANILOCK O SIMILAR MODELO 7311-0 INCLUYE: MATERIAL, MANO DE OBRA, EQUIPO Y HERRAMIENTA.</t>
  </si>
  <si>
    <t>SUMINISTRO Y COLOCACION DE BARRA PARA PERSONAS CON CAPACIDADES DIFERENTES ACERO SATINADO MCA. SANILOCK O SIMILAR MODELO 7384-0 PARA MINGITORIO INCLUYE: MATERIAL, MANO DE OBRA, EQUIPO Y HERRAMIENTA.</t>
  </si>
  <si>
    <t>SUMINISTRO Y COLOCACION DE KIYT PERCHA PARA MULETA MCA. SANILOCK O SIMILAR MOD 8393-4  INCLUYE: MATERIAL, MANO DE OBRA, EQUIPO Y HERRAMIENTA.</t>
  </si>
  <si>
    <t>SUMINISTRO Y COLOCACIÓN DE COLADERA COLADERA DE UNA BOCA, DESAGÜE DE CONTORNO TAPA REDONDA, MODELO 24-HL MARCA HELVEX O EQUIVALENTE. INCLUYE: CONEXIONES, MATERIALES MENORES Y DE CONSUMO, NIVELACIÓN, HERRAMIENTAS, PRUEBAS, MANO DE OBRA Y ACARREOS AL SITIO DE SU INSTALACIÓN.</t>
  </si>
  <si>
    <t>SUMINISTRO Y COLOCACION DE ESPEJO DE 4 MM. CON MARCO DE ALUMINIO ANODIZADO NATURAL  DE 2" CAT. 10103, Y FONDO DE TRIPLAY DE PINO DE 6 MM. INCLUYE: SUMINISTRO, MANO DE OBRA, COLOCACION A CUALQUIER ALTURA Y TODO LO NECESARIO PARA SU CORRECTA EJECUCION.</t>
  </si>
  <si>
    <t>MOBILIARIO FIJO</t>
  </si>
  <si>
    <t>SUMINISTRO Y COLOCACION DE CESPOL DE PLOMO PARA TARJA. INCLUYE: MANO DE OBRA Y HERRAMIENTA.</t>
  </si>
  <si>
    <t>SUMINISTRO Y COLOCACION DE CANASTA Y CONTRACANASTA PARA TARJA EN ACERO INOXIDABLE. INCLUYE: MANO DE OBRA Y LO NECESARIO PARA SU CORRECTA EJECUCION.</t>
  </si>
  <si>
    <t>REHABILITACIÓN DE MOSTRADOR, DE FARMACIA, DE 2.60 MT DE LARGO POR 0.95 MT. DE ALTURA, REPISA SUPERIOR DE 0.43 MT. DE ANCHO, REPISA INTERMEDIA DE 0.52 MT, REPISA INFERIOR DE 0.30 MT, CON DIVISIÓN INTERMEDIA, INCLUYE: DESMONTAJE Y MONTAJE POSTERIOR, MANO DE OBRA ESPECIALIZADA Y ACARREO DEL MATERIAL AL SITIO DE SU UTILIZACION.</t>
  </si>
  <si>
    <t>MUEBLE FIJO DE ACERO INOXIDABLE DE ACERO INOXIDABLE T-304 CAL. 18 TERMINADO SANITARIO BORDE PERIMETRAL PARA EVITAR ESCURRIMIENTOS DE 1.40 X 0.70 X 0.90 M, INCLUYE: FREGADERO DOBLE TARJA EN ACERO INOXIDABLE, FIJACION, MANO DE OBRA Y HERRAMIENTA</t>
  </si>
  <si>
    <t>MUEBLE FIJO DE ACERO INOXIDABLE DE ACERO INOXIDABLE T-304 CAL. 18 TERMINADO SANITARIO BORDE PERIMETRAL PARA EVITAR ESCURRIMIENTOS DE 1.90 X 0.70 X 0.90 M, INCLUYE: FREGADERO DOBLE TARJA EN ACERO INOXIDABLE, FIJACION, MANO DE OBRA Y HERRAMIENTA</t>
  </si>
  <si>
    <t>SUMINISTRO Y COLOCACION DE CORTINA ANTIBACTERIAL INCLUYE: MANO DE OBRA, HERRAMIENTA Y EQUIPO</t>
  </si>
  <si>
    <t>PISOS Y AZULEJOS</t>
  </si>
  <si>
    <t>SUMINISTRO Y COLOCACIÓN DE PISO RECTIFICADO STONEWALK DE 59X59 CM. COLOR PERLA, MARCA INTERCERAMIC. INCLUYE: HERRAMIENTA, MATERIALES, MANO DE OBRA, EQUIPO Y TODO LO NECESARIO PARA SU CORRECTA INSTALACIÓN.</t>
  </si>
  <si>
    <t>SUMINISTRO Y COLOCACIÓN DE ZOCLO DE 10 CM DE ESPESOR, A BASE DE RECORTES DE LOSETA CERAMICA  DE 59X59 CM RECTIFICADO MCA INTERCERAMIC MOD. STONEWALK MARFIL O SIMILAR, AENTADO CON ADHESIVO PEGAPISO, BOQUILLA  COLOR INDICADO POR LA SUPERVISION, INCLUYE: ACARREOS AL SITIO DE COLOCACION, TRAZOS, CORTES, AJUSTES, REMATES, ESCUADRES, DESPERDICIOS,  DESPATINADO, EMBOQUILLADO, MATERIALES, MANO DE OBRA Y HERRAMIENTA, A CUALQUIER NIVEL.</t>
  </si>
  <si>
    <t>SUMINISTRO Y COLOCACION DE LOSETA CERAMICA PARA MURO ( AZULEJO ), CON RECUBRIMIENTO ESMALTADO MODELO SPA WHITE GLOSSY 30X60 B32 PRIMERA MARCA INTERCERAMIC, ASENTADO CON PEGAZULEJO Y  CON JUNTEADOR DE COLOR,  INCLUYE: TRAZO, CORTE, REMATES, ESCUADRE, DESPERDICIOS, DESPATINADO, HERRAMIENTAS, MATERIALES,  MANO DE OBRA, LIMPIEZA Y ACARREO DE MATERIALES AL SITIO DE SU UTILIZACION, A CUALQUIER NIVEL.</t>
  </si>
  <si>
    <t>PINTURA</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</si>
  <si>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TRABAJO TERMINADO, A DOS MANOS, INCLUYE: MATERIALES MENORES Y DE CONSUMO, ANDAMIOS, PREPARACION DE LA SUPERFICIE, HERRAMIENTAS, LIMPIEZA, MANO DE OBRA Y  EQUIPO DE SEGURIDAD. A CUALQUIER NIVEL.</t>
  </si>
  <si>
    <t>ROTULO DE IDENTIFICACION DE CENTRO DE SALUD EN FACHADA, SEGUN CROQUIS Y DISEÑO ESPECIFICADO, INCLUYE: EMBLEMA DEL GOBIERNO DEL ESTADO DE JALISCO, EMBLEMA DE LA SECRETARIA DE SERVICIOS DE SALUD JALISCO, EMBLEMA DE SALUD Y NOMBRE DEL CENTRO DE SALUD, TRAZO, PINTURA VINILICA DE LOS COLORES ESPECIFICADOS, MANO DE OBRA ESPECIALIZADA, ANDAMIOS Y/O ESCALERAS, A CUALQUIER ALTURA, Y HERRAMIENTA.</t>
  </si>
  <si>
    <t>ROTULO DE IDENTIFICACION DE CENTRO DE SALUD EN FACHADA LATERAL, SEGUN CROQUIS Y DISEÑO ESPECIFICADO, INCLUYE: EMBLEMA DEL GOBIERNO DEL ESTADO DE JALISCO, EMBLEMA DE LA SECRETARIA DE SERVICIOS DE SALUD JALISCO Y EMBLEMA DE SALUD, TRAZO, PINTURA VINILICA DE LOS COLORES ESPECIFICADOS, MANO DE OBRA ESPECIALIZADA, ANDAMIOS Y/O ESCALERAS, A CUALQUIER ALTURA, Y HERRAMIENTA.</t>
  </si>
  <si>
    <t>ELABORACION DE LOGOTIPO "PUNTO DE REUNION" EN PISO , CON PINTURA DE TRAFICO, INCLUYE: SUMINISTRO DE LA PINTURA Y EL SOLVENTE T-200, TRAZO, LIMPIEZA, BARRIDO, ACARREOS EN OBRA</t>
  </si>
  <si>
    <t>AZOTEA</t>
  </si>
  <si>
    <t>ENTORTADO DE JALCRETO F´C= 100 KG/CM2, DE 15 CM. DE ESPESOR PROMEDIO, PARA DAR PENDIENTES EN ENTREPISO Y/O AZOTEA, ACABADO APALILLADO, PARA RECIBIR TEJA, IMPERMEABILIZANTE Y/O ENLADRILLADO, INCLUYE: MATERIALES, LECHADA DE CEMENTO GRIS C/ IMPERMEABILIZANTE INTEGRAL A RAZON DE 1 KG/SACO DE CEMENTO, NIVELACION, ELEVACIONES, DESPERDICIOS, HERRAMIENTAS, LIMPIEZA, MANO DE OBRA Y  ACARREOS DE MATERIALES A LUGAR DE SU COLOCACION. EN CUALQUIER NIVEL.</t>
  </si>
  <si>
    <t>ENLADRILLADO DE AZOTEA CON LADRILLO DE BARRO ROJO RECOCIDO DE 17.0 X 17.0 CM, ASENTADO CON MORTERO CEMENTO-ARENA 1:3. INC.: LECHADA DE CEMENTO GRIS Y COLOR ROJO TERRACOTA CON IMPERMEABILIZANTE INTEGRAL (1 KG/SACO DE CEMENTO), REMATE ORILLERO (2 HILADAS) Y ACARREO DE MATERIALES AL SITIO DE SU COLOCACION.</t>
  </si>
  <si>
    <t>ZAVALETA EN AZOTEA CON LADRILLO DE AZOTEA DE 17 X 17 CMS., ASENTADO CON MORTERO CEMENTO-ARENA EN PROP. 1:3., INCLUYE: TRAZO, LECHADA DE CEMENTO GRIS, ARENA DE RIO CERNIDA Y COLOR ROJO TERRACOTA CON IMPERMEABILIZANTE INTEGRAL A RAZON DE 2 KG/SACO DE CEMENTO, DESPERDICIOS, HERRAMIENTAS, LIMPIEZA, MANO DE OBRA  Y ACARREO DE MATERIALES AL LUGAR DE SU UTILIZACION, A CUALQUIER NIVEL.</t>
  </si>
  <si>
    <t>SUMINISTRO Y COLOCACION PASA® MULTI CAPE APP FVG 4 MM DE ESPESOR O EQUIVALENTE, CON GRAVILLA MEJORADA PLUS, ACABADO/COLOR  BLANCO/ROJO, IMPERMEABILIZANTE PREFABRICADO A BASE DE ASFALTO MODIFICADO CON POLIPROPILENO ATÁCTICO, CON ACABADO GRANULAR DE GRAVILLA PLUS, RESISTE MOVIMIENTOS TÉRMICO ESTRUCTURALES DE ORDEN INTERMEDIO, LIBRE DE MANTENIMIENTO, SE APLICARA UNA MANO DE PROTECTO HIDROPRIMER O EQUIVALENTE, RESANE GRIETAS Y FISURAS DE LAS SUPERFICIES Y CALAFATEE PUNTOS CRÍTICOS COMO BAJADAS DE AGUA PLUVIAL, BASES, SOPORTES, ETC. CON PASA®PROTECTOCEMENT O EQUIVALENTE: , POSTERIORMENTE SE COLOCARA  PASA® MULTI CAPE APP FVG, INCLUYE: CARTA GARANTIA DE 5 AÑOS, MANO DE OBRA, MATERIALES, EQUIPO Y HERRAMIENTA.</t>
  </si>
  <si>
    <t>RPBI</t>
  </si>
  <si>
    <t>CIMENTACION DE 0.40 MTROS A BASE DE DOS HILADAS DE BLOCK A TEZON, ASENTADA CON MORTERO DE  CEMENTO-ARENA PRP 1:4, RELLENO CON CONCRETO POBRE DE LA CEPA, INCLUYE: MANO DE OBRA HERRAMIENTA Y EQUIPO</t>
  </si>
  <si>
    <t>CURVA SANITARIA CON MORTERO CEMENTO-ARENA PROP. 1:4,  ACABADO PULIDO Y/O APALILLADO. INCLUYE: SUMINISTRO Y ELABORACION, ANDAMIO TUBULAR, MANO DE OBRA Y LO NECESARIO PARA SU CORRECTA EJECUCION.</t>
  </si>
  <si>
    <t>SUMINISTRO Y COLOCACIÓN DE PUERTA ABATIBLE TIPO LOUVER DE (2,20X2.20M) PARA RPBI DE PERFILES DE ALUMINIO ANODIZADO 3" Y CHAPA PHILLIPS 550 INCLUYE: TODO LO NECESARIO PARA SU PERFECTA COLOCACIÓN Y FUNCIONAMIENTO, EQUIPO DE SEGURIDAD, LIMPIEZA DEL ÁREA DE TRABAJO Y RETIRO DE SOBRANTES FUERA DE LA OBRA</t>
  </si>
  <si>
    <t>OBRA EXTERIOR</t>
  </si>
  <si>
    <t>DEMOLICIÓN DE CONCRETO SIMPLE EN BANQUETAS, GUARNICIONES, FIRMES, POR MEDIOS MANUALES, INCLUYE: RETIRO DEL MATERIAL A BANCO DE OBRA INDICADO POR SUPERVISIÓN, ABUNDAMIENTO, MANO DE OBRA, EQUIPO Y HERRAMIENTA.</t>
  </si>
  <si>
    <t>BANQUETA DE 10 CM. DE ESPESOR DE CONCRETO PREMEZCLADO F'C=200  KG/CM2., R.N., T.M.A. 19 MM, CON ACABADO ESCOBILLADO, INCLUYE: CIMBRA, DESCIMBRA, COLADO, CURADO, MATERIALES,  MANO DE OBRA, EQUIPO Y HERRAMIENTA.</t>
  </si>
  <si>
    <t>CARGA MECÁNICA Y ACARREO EN CAMIÓN 1 ER. KILOMETRO, DE MATERIAL PRODUCTO DE EXCAVACIÓN Y/O DEMOLICIÓN, INCLUYE: MANO DE OBRA, EQUIPO Y HERRAMIENTA, (NORMA S. C. T. N-CTR-CAR-1-01-013-00).</t>
  </si>
  <si>
    <t>LIMPIEZA AL FINAL DE LA OBRA EN FORMA MANUAL INCLUYE: TODO LO NECESARIO PARA SU CORRECTA EJECUCION.</t>
  </si>
  <si>
    <t>DESMONTAJE SIN RECUPERACION DE PUERTAS Y VENTANAS, DE HERRERIA, ALUMINIO Y MADERA INCLUYE: ACARREO FUERA DE LA OBRA, MANO DE OBRA Y HERRAMIENTA.</t>
  </si>
  <si>
    <t xml:space="preserve">DESCONEXION Y DESMONTAJE DE CALENTADOR DE GAS DE CUARENTA A SESENTA LITROS DE CAPACIDAD. INCLUYE: HERRAMIENTAS, LIMPIEZA DEL AREA DE TRABAJO, MANO DE OBRA ESPECIALIZADA Y ACARREO DENTRO Y FUERA DE LA OBRA.  </t>
  </si>
  <si>
    <t>DEMOLICION DE FIRME DE CONCRETO DE 15 CM., DE ESPESOR PROMEDIO, INCLUYE: ACARREO DEL MATERIAL PRODUCTO DE LA DEMOLICION,  EN ESTACIONES DE 50 MTS. Y RETIRO DEL MISMO LUGAR DE TIRO INDICADO.</t>
  </si>
  <si>
    <t>DEMOLICION DE REGISTRO SANITARIO DE 0.40 X 0.40 X 0.40 CON MURO DE LADRILLO DE LAMA 5.5 X 11.0 X 28.0 ASENTADO CON MORTERO CEMENTO-ARENA 1:3 APLANADO CON MORTERO DEMENTO-ARENA 1:5, TAPA CON EL MISMO MATERIAL DE LADRILLO DE LAMA.</t>
  </si>
  <si>
    <t>DESMONTAJE DE TINACO SIN RECUPERACION. INCLUYE: DESCONEXION, ACARREO DENTRO Y FUERA DE LA OBRA, HERRAMIENTA, ANDAMIOS, EQUIPO DE SEGURDAD Y MANO DE OBRA.</t>
  </si>
  <si>
    <t>DESMONTAR SIN RECUPERACION PERSIANAS DE PVC, INCLUYE; MANO DE OBRA, RETIRO  ACARREOS, ANDAMIOS, A CUALQUIER ALTURA.</t>
  </si>
  <si>
    <t>CASTILLO DE CONCRETO F´C= 150 KGS/CM2 CON UNA SECCION DE 14 X 20 CM., ARMADO CON CASTILLO PREFABRICADO (ARMEX) 15-20-4, DE ACERO CORRUGADO DA-50, FY= 5000 KG/CM2., INCLUYE: ARMADO, COLADO, CURADO, VIBRADO, CIMBRA COMUN, DESCIMBRA, TRASLAPES, CRUCES DE VARILLAS CON ELEMENTOS TRANSVERSALES, DESPERDICIOS, MANO DE OBRA, HERRAMIENTA Y ACARREO DE MATERIALES AL SITIO DE SU UTILIZACION, A CUALQUIER ALTURA.</t>
  </si>
  <si>
    <t>DALA DE DESPLANTE DE CONCRETO F'C=150 KG/CM2, T.M.A.=3/4, CON SECCION DE 14 X 20 CMS., ARMADA CON CASTILLO PREFABRICADO (ARMEX) 15-20-4, DE ACERO CORRUGADO DA-50, FY= 5000 KG/CM2., INCLUYE: ARMADO, COLADO, CURADO, VIBRADO, CIMBRA COMUN, DESCIMBRA, TRASLAPES, CRUCES DE VARILLAS CON ELEMENTOS TRANSVERSALES, DESPERDICIOS, MANO DE OBRA, HERRAMIENTA Y ACARREO DE MATERIALES AL SITIO DE SU UTILIZACION, A CUALQUIER ALTURA."</t>
  </si>
  <si>
    <t>MURO DE TABIQUE DE LAMA, DE 14 CMS. DE ESPESOR PROMEDIO, A SOGA, CON TABIQUE DE LAMA 7 X 14 X 28 CMS., CON JUNTAS DE 2 CM. DE ESPESOR, ACABADO COMUN, ASENTADO CON MORTERO CEMENTO-ARENA EN PROPORCION 1:4, EN CUALQUIER NIVEL, INCLUYE: TRAZO, NIVELACION, PLOMEO, ANDAMIOS, DESPERDICIOS, MANO DE OBRA, LIMPIEZA Y ACARREO DE MATERIALES AL SITIO DE SU UTILIZACION.</t>
  </si>
  <si>
    <t>FIRME DE CONCRETO F'C=150 KG/CM2 DE 8 CMS DE ESPESOR, CON MALLA ELECTROSOLDADA DE 6X6 - 10/10, ACABADO APALILLADO,  INCLUYE: EXTENDIDO, REGLEADO, PERFILADO EN FRONTERAS, CURADO, MATERIALES, HERRAMIENTAS, MANO DE OBRA,  Y ACARREOS DEL MATERIAL AL SITIO DE SU UTILIZACION.</t>
  </si>
  <si>
    <t>FIRME DE CONCRETO F'C=150 KG/CM2 DE 10 CMS DE ESPESOR, CON MALLA ELECTROSOLDADA DE 6X6 - 10/10, ACABADO APALILLADO,  INCLUYE: EXTENDIDO, REGLEADO, PERFILADO EN FRONTERAS, CURADO, MATERIALES, HERRAMIENTAS, MANO DE OBRA,  Y ACARREOS DEL MATERIAL AL SITIO DE SU UTILIZACION.</t>
  </si>
  <si>
    <t>SALIDA ELECTRICA PARA CONTACTOS POLARIZADOS, HASTA 6 M. DE LONGITUD, CABLE VINANEL THW-LS 600 V. A 75° C, 90° C, MARCA CONDUCTORES MONTERREY O EQUIVALENTE, INCLUYE: RANURADO EN MUROS Y/O BOVEDAS, DUCTO A BASE DE TUBO Y CONEXIONES DE CONDUIT PVC PESADO DE 1/2" Y 3/4"  DE DIAM., REGISTRO DE CAJA CUADRADA GALV. DE 10X10 CM. CON TAPA, CHALUPA GALV., GUIA DE ALAMBRE GALV., 2 CABLES DE COBRE THW CAL. 10 AWG. Y 1 CABLE DE COBRE THW CAL. 12 AWG, ENCINTADO, CONEXION A TIERRA, MATERIALES MENORES, HERRAMIENTA, MANO DE OBRA ESPECIALIZADA , CONEXIONES, LIMPIEZA DEL AREA DE TRABAJO, PRUEBAS, DESPERDICIOS Y ACARREO DEL MATERIAL AL SITIO DE SU COLOCACION, A CUALQUIER NIVEL.</t>
  </si>
  <si>
    <t>SUMINISTRO Y COLOCACION DE CENTRO DE CARGA DE 12 CIRCUITOS DE EMBUTIR, MCA. SQUARE D, MODELO QO112, INCLUYE: FRENTE DE EMBUTIR QOC16, ELEMENTOS DE FIJACION,  PRUEBAS, MATERIALES MENORES Y DE CONSUMO, CONEXIONES, LIMPIEZAS, HERRAMIENTAS, MANO DE OBRA ESPECIALIZADA Y ACARREO DE MATERIALES AL SITIO DE SU COLOCACION.</t>
  </si>
  <si>
    <t>SUMINISTRO Y COLOCACION DE INTERRUPTOR TERMOMAGNETICO MARCA SQUARE-D, DE 1 POLO  10 A 30 AMP.,  INCLUYE: CONEXIÓN, IDENTIFICACION DE CIRCUITO, MATERIALES Y MANO DE OBRA.</t>
  </si>
  <si>
    <t>DESINSTALACION DE CENTRO DE CARGA DE SOBREPONER, DE 02 A 12 PASTILLAS DE CAPACIDAD, SIN RECUPERACION, INCLUYE: MANO DE OBRA, HERRAMIENTA, EQUIPO,  DESCONEXION ELECTRICA, ACOMODO DE CABLES Y AISLADO DE LOS MISMOS, IDENTIFICACION DE CABLES PARA SU POSTERIOR CONEXION EN UN NUEVO CENTRO DE CARGA, DESMONTAJE, ACARREO Y RETIRO FUERA DE LA OBRA.</t>
  </si>
  <si>
    <t>SUMINISTRO E INSTALACION DE LUMINARIO PARA EXTERIOR MURO LED MODELO URBINO 2, DE 12 WATT, COLOR BLANCO, MARCA TECNOLITE, INCLUYE: ACARREOS, MATERIALES DE FIJACION, CONEXIÓN, PRUEBAS Y TODO LO NECESARIO PARA SU CORRECTA EJECUCION.</t>
  </si>
  <si>
    <t>SUMINISTRO E INSTALACION DE POLIDUCTO REFORZADO DE 3/4", DE BASE DE MEDICION A TABLERO QO-12 DE NUEVA INSTALACION, INCLUYE: MATERIALES, MANO DE OBRA, EQUIPO Y HERRAMIENTA.</t>
  </si>
  <si>
    <t>SUMINISTRO Y COLOCACION DE CABLE DE COBRE THW CAL. 8 AWG. INC. MATERIALES MENORES,PRUEBAS Y ACARREOS AL SITIO DE SU COLOCACION.</t>
  </si>
  <si>
    <t>INSTALACION HIDRO-SANITARIA</t>
  </si>
  <si>
    <t>SALIDA HIDRAULICA DE AGUA FRIA Y/O CALIENTE, PARA ALIMENTACION A MUEBLE SANITARIO Y/O HIDRANTE, CONSISTENTE EN TUBERIA Y CONEXIONES DE COBRE DE 1/2 A 3/4" DE DIAMETRO, LONG. MAXIMA DE 7.00 MT., (DE ACUERDO A PLANO DE INSTALACIONES PROPORCIONADO), INCLUYE: TRAZO, RANURAS, CAMARAS CONTRA GOLPE DE ARIETE, CONEXIONES, ( COPLES, CODOS, TAPONES, TEES, YEES, REDUCCIONES, ETC),  VALVULAS, TUERCAS UNION EN CUADROS DE VALVULAS, MATERIALES MENORES Y DE CONSUMO, SOLDADURA, ELEMENTOS DE FIJACION, DESPERDICIOS,  HERRAMIENTAS, LIMPIEZA, MANO DE OBRA, PRUEBAS HIDROSTATICAS, FLETES Y ACARREO DE LOS MATERIALES AL SITIO DE SU INSTALACION. (EN CUALQUIER NIVEL)"</t>
  </si>
  <si>
    <t>SUMINISTRO E INSTALACION DE TUBERIA DE COBRE DE NORMA DE 1 1/2" DE DIAMETRO. INCLUYE : ENCOFRADO DE TUBERIA CON MORTERO CEMENTO-ARENA 1:5, CONEXIONES, CODOS, TEES, COPLES, SOLDADURA, PRUEBAS HIDROSTATICAS A 8 KG/CM2 DE PRESION DURANTE 48 HRS, ACARREOS, HERRAMIENTA, MANO DE OBRA Y MATERIALES."</t>
  </si>
  <si>
    <t>SUMINISTRO E INSTALACION DE TUBERIA DE COBRE DE NORMA DE 1 1/4" DE DIAMETRO. INCLUYE : ENCOFRADO DE TUBERIA CON MORTERO CEMENTO-ARENA 1:5, CONEXIONES, CODOS, TEES, COPLES, SOLDADURA, PRUEBAS HIDROSTATICAS A 8 KG/CM2 DE PRESION DURANTE 48 HRS, ACARREOS, HERRAMIENTA, MANO DE OBRA Y MATERIALES."</t>
  </si>
  <si>
    <t>SUMINISTRO E INSTALACION DE TUBERIA DE COBRE DE NORMA DE 1" DE DIAMETRO. INCLUYE : ENCOFRADO DE TUBERIA CON MORTERO CEMENTO-ARENA 1:5, CONEXIONES, CODOS, TEES, COPLES, SOLDADURA, PRUEBAS HIDROSTATICAS A 8 KG/CM2 DE PRESION DURANTE 48 HRS, ACARREOS, HERRAMIENTA, MANO DE OBRA Y MATERIALES."</t>
  </si>
  <si>
    <t>SUMINISTRO E INSTALACION DE TUBERIA DE COBRE DE NORMA DE 3/4" DE DIAMETRO. INCLUYE : ENCOFRADO DE TUBERIA CON MORTERO CEMENTO-ARENA 1:5, CONEXIONES, CODOS, TEES, COPLES, SOLDADURA, PRUEBAS HIDROSTATICAS A 8 KG/CM2 DE PRESION DURANTE 48 HRS, ACARREOS, HERRAMIENTA, MANO DE OBRA Y MATERIALES."</t>
  </si>
  <si>
    <t>BAJANTE PARA  AGUAS PLUVIALES, CON TUBERIA DE PVC. DE 100 MM. DE DIAM.,  INCLUYE: CONEXIONES, COPLES,  CODOS, PEGAMENTOS, ABRAZADERAS,  ELEMENTOS DE FIJACION, MATERIALES MENORES, HERRAMIENTAS,  LIMPIEZA, Y MANO DE OBRA, A CUALQUIER NIVEL.</t>
  </si>
  <si>
    <t>SUMINISTRO Y COLOCACION DE CESPOL BOTE DE P.V.C. CON REJILLA CROMADA. INCLUYE: MATERIALES MENORES Y DE CONSUMO, HERRAMIENTAS, DESPERDICIOS, PRUEBAS, MANO DE OBRA Y ACARREO DE MATERIALES AL SITIO DE SU COLOCACION.</t>
  </si>
  <si>
    <t>SALIDA SANITARIA CON TUBERIA Y CONEXIONES DE PVC DE NOM DE 2" A 4" DIAM., HASTA 4.00 MT. DE LONGITUD, INCLUYE : SUMINISTRO, INSTALACION, ACARREO DE MATERIALES, CODOS, COPLES, CONEXIONES, PEGAMENTO, ENCOFRADO DE TUBERIA CON MORTERO DE CEM-ARE 1:4 PARA PROTECCION DE LA MISMA.</t>
  </si>
  <si>
    <t>SUMINISTRO Y COLOCACION DE TUBO DE P.V.C. SANITARIO (ANGER) SERIE 25, CAMPANA, DE 4 (100 MM) DIAM., INCLUYE: CONEXIONES, TRAZO, EXCAVACION, CAMA DE ARENA, RELLENO COMPACTADO, DESPERDICIOS, PRUEBAS, PASOS POR CIMENTACION Y ACARREO DE MATERIALES AL SITIO DE SU COLOCACION."</t>
  </si>
  <si>
    <t>SUMINISTRO Y COLOCACION DE TUBO DE P.V.C. SANITARIO (ANGER)  SERIE 25, CAMPANA, DE 6 (150 MM) DIAM., INCLUYE: CONEXIONES, TRAZO, EXCAVACION,  PASOS POR CIMENTACION, CAMA DE ARENA, RELLENO COMPACTADO, DESPERDICIOS, PRUEBAS Y ACARREO DE MATERIALES AL SITIO DE SU COLOCACION."</t>
  </si>
  <si>
    <t>REGISTRO SANITARIO CIEGO DE 0.40 X 0.40 X 0.40 M, CON MURO DE LADRILLO DE LAMA DE 5.5 X 11.0 X 22.0 CM, ASENTADO CON MORTERO CEMENTO-ARENA 1:3, APLANADO CON MORTERO CEMENTO-ARENA DE RIO 1:3, INCLUYE: TRAZO, EXCAVACIONES, NIVELACION, RELLENO CON MATERIAL PRODUCTO DE EXCAVACION, RETIRO DE MATERIAL EXCEDENTE FUERA DE LA OBRA, TAPA DE CONCRETO F'C=200 KG/CM2 DE 10 CMS. DE ESPESOR, MATERIALES, DESPERDICIOS, HERRAMIENTAS, MANO DE OBRA, LIMPIEZA, RETIRO DE MATERIAL PRODUCTO DE EXCAVACION FUERA DE LA OBRA Y ACARREO DE MATERIALES AL SITIO DE SU UTILIZACION."</t>
  </si>
  <si>
    <t>REGISTRO SANITARIO CIEGO DE 0.60 X 0.60 X 0.60 M, CON MURO DE LADRILLO DE LAMA DE 5.5 X 11.0 X 22.0 CM, ASENTADO CON MORTERO CEMENTO-ARENA 1:3, APLANADO CON MORTERO CEMENTO-ARENA DE RIO 1:3, INCLUYE: TRAZO, EXCAVACIONES, NIVELACION, RELLENO CON MATERIAL PRODUCTO DE EXCAVACION, RETIRO DE MATERIAL EXCEDENTE FUERA DE LA OBRA, TAPA DE CONCRETO F'C=200 KG/CM2 DE 10 CMS. DE ESPESOR, MATERIALES, DESPERDICIOS, HERRAMIENTAS, MANO DE OBRA, LIMPIEZA, RETIRO DE MATERIAL PRODUCTO DE EXCAVACION FUERA DE LA OBRA Y ACARREO DE MATERIALES AL SITIO DE SU UTILIZACION."</t>
  </si>
  <si>
    <t>REGISTRO SANITARIO DE 0.60 X 0.60 X 0.80 M, CON MURO DE LADRILLO DE LAMA DE 5.5 X 11.0 X 22.0 CM, ASENTADO CON MORTERO CEMENTO-ARENA 1:3, APLANADO CON MORTERO CEMENTO-ARENA DE RIO 1:3, INCLUYE: TRAZO, EXCAVACIONES, NIVELACION, RELLENO CON MATERIAL PRODUCTO DE EXCAVACION, RETIRO DE MATERIAL EXCEDENTE FUERA DE LA OBRA, TAPA DE CONCRETO F'C=200 KG/CM2, MARCO Y CONTRAMARCO DE ANGULO DE 1 1/2 X 1/8", MATERIALES, DESPERDICIOS, HERRAMIENTAS, MANO DE OBRA, LIMPIEZA, RETIRO DE MATERIAL PRODUCTO DE EXCAVACION FUERA DE LA OBRA Y ACARREO DE MATERIALES AL SITIO DE SU UTILIZACION."</t>
  </si>
  <si>
    <t>REGISTRO SANITARIO PARA DESCARGA DE BAJANTE DE 0.50 X 0.50 X 0.50 MTS. CON MURO DE LADRILLO DE LAMA  5.5 X 11.0 X 22.0 CMS. ASENTADO CON MORTERO CEMENTO-ARENA 1:3 A SOGA, APLANADO CON MORTERO CEMENTO-ARENA 1:3, PISO DE CONCRETO ACABADO PULIDO, INCLUYE: TRAZO, EXCAVACIONES, NIVELACION, RELLENO CON MATERIAL PRODUCTO DE EXCAVACION, RETIRO DE MATERIAL EXCEDENTE FUERA DE LA OBRA, TAPA DE CONCRETO F'C=200 KG/CM2, MARCO Y CONTRAMARCO DE ANGULO DE 1 1/2 X 1/8", REJILLA DE SOLERA 3/16" X 1" CON SEPARACION DE 2.5 CMS.,  MATERIALES, DESPERDICIOS, HERRAMIENTAS, MANO DE OBRA, LIMPIEZA, RETIRO DE MATERIAL PRODUCTO DE EXCAVACION FUERA DE LA OBRA Y ACARREO DE MATERIALES AL SITIO DE SU UTILIZACION."</t>
  </si>
  <si>
    <t>TINACO DE PLASTICO MCA. ROTOPLAS O SIMILAR DE 1,100 LTS.  INC.: SUMINISTRO,  ELEVACION Y MANIOBRAS PARA SU CORRECTA INSTALACION, MATERIALES MENORES, PRUEBAS Y ACARREO DE MATERIALES AL SITIO DE  SU COLOCACION.</t>
  </si>
  <si>
    <t>SUMINISTRO Y COLOCACION DE FLOTADOR DE ALTA PRESION DE 19 MM. DE DIAMETRO CON BOLA DE COBRE DE 6 DE DIAMETRO. INCLUYE: MATERIALES MENORES, PRUEBAS Y ACARREO DE MATERIALES AL SITIO DE SU COLOCACION."</t>
  </si>
  <si>
    <t>INTERCONEXION Y DESCARGA PARA 2 TINACOS CON TUBERIA Y CONEXIONES DE COBRE TIPO M". DE 1 1/2" INC.: VALVULAS, DESPERDICIO, MATERIALES MENORES, PRUEBAS Y  ACARREO DE MATERIALES AL SITIO DE SU COLOCACION.</t>
  </si>
  <si>
    <t>SUMINISTRO Y COLOCACION DE BOILER DE 80 LTS. MCA. CALOREX, INCLUYE: ACARREO A CUALQUIER NIVEL,  INCLUYE: VALVULA DE CIERRE RAPIDO, MANGUERA PARA GAS, ACCESORIOS DE CONEXION, HERRAMIENTAS, PRUEBAS, MANO DE OBRA Y TODO LO NECESARIO PARA SU BUEN FUNCIONAMIENTO.</t>
  </si>
  <si>
    <t>SUMINISTRO Y COLOCACION DE LLAVE DE NARIZ PARA MANGUERA C/ROSCA EXTERIOR, DE 1/2" DE DIAM., SIN PULIR, MODELO 1913 MARCA URREO O SIMILAR.</t>
  </si>
  <si>
    <t>SALIDAS DE GAS A BASE DE TUBERIA DE COBRE TIPO L DE 1/2  HASTA 4.00 M INCLUYE: PRUEBAS NEUMOSTATICAS A UNA PRESION DE 8 KG/CM2 DURANTE 48 HRS MATERIALES, HERRAMIENTAS Y MANO DE OBRA."</t>
  </si>
  <si>
    <t>SUMINISTRO Y TENDIDO DE TUBO DE COBRE TIPO L" DE 13 MM DE DIAM. INC.: CONEXIONES, DESPERDICIOS, RANURADO, ENCOFRADO CON CONCRETO F'C=100 KG/CM2 DE 6 X 15 CMS DE SECCION, MATERIALES MENORES, PRUEBAS, TRAZO, EXCAVACION, RELLENO Y ACARREO DE MATERIALES AL SITIO DE SU COLOCACION"</t>
  </si>
  <si>
    <t>SUMINISTRO E INSTALACION DE LINEA DE LLENADO DE GAS PARA TANQUE ESTACIONARIO CON TUBERIA Y CONEXIONES DE COBRE TIPO L DE 19 MM. DE DIAMETRO, SEGUN NORMA SECOFI, INCLUYE: MATERIALES, ELEMENTOS DE FIJACION, FIJACION, CONEXIONES, VALVULAS,  MATERIALES MENORES Y DE CONSUMO, HERRAMIENTAS, MANO DE OBRA ESPECIALIZADA, PRUEBAS, ACARREOS,  Y FIRMA Y VERIFICACION DE PERITO.</t>
  </si>
  <si>
    <t>SUMINISTRO Y COLOCACION DE TANQUE ESTACIONARIO DE GAS MARCA CYTSA, DE 300.0 LT DE CAP. CON VALVULA, REGULADOR Y CAPUCHON PROTECTOR. INC.: MATERIALES MENORES, PRUEBAS Y ACARREO DE MATERIALES AL SITIO DE  SU COLOCACION.</t>
  </si>
  <si>
    <t>CARPINTERIA, CANCELERIA DE ALUMINIO Y PROTECCIONES</t>
  </si>
  <si>
    <t xml:space="preserve"> SUMINISTRO Y FABRICACION DE PUERTAS DE MADERA DE TAMBOR CON BASTIDOR DE PINO DE 1 1/2" FORRADA CON TRIPLAY DE PINO DE 6 MM, CUBIERTA CON FORMICA RALPH WILSON 7850-60 COLOR BEIGEWOOD, POR AMBOS LADOS, CON MEDIDAS APROX. DE 1.00X2.10 MT., CON  INCLUYE: JAMBAS, COBRECANTOS, TOPES, PROTECCION CON PLASTICOS Y CINTA DEL AREA DE TRABAJO Y APLICACIÓN DE PINTURA ESMALTE EN PUERTA Y MARCO, A DOS MANOS MINIMO Y TODO LO NECESARIO PARA SU CORRECTA EJECUCION.</t>
  </si>
  <si>
    <t>SUMINISTRO Y FABRICACION DE PUERTA DE MADERA DE TAMBOR CON BASTIDOR DE PINO DE 1 1/2" FORRADA CON TRIPLAY DE PINO DE 6 MM, CUBIERTA CON FORMICA RALPH WILSON 7850-60 COLOR BEIGEWOOD, POR AMBOS LADOS, CON MEDIDAS APROX. DE 1.20X2.10 MT., ABATIBLE EN 2 HOJAS, CON  INCLUYE: JAMBAS, CUBRECANTOS, TOPES, PROTECCION CON PLASTICOS Y CINTA DEL AREA DE TRABAJO Y APLICACIÓN DE PINTURA ESMALTE EN PUERTA Y MARCO, A DOS MANOS MINIMO Y TODO LO NECESARIO PARA SU CORRECTA EJECUCION.</t>
  </si>
  <si>
    <t>SUMINISTRO Y FABRICACION DE CLOSE A BASE DE PUERTAS DE MADERA DE TAMBOR CON BASTIDOR DE PINO DE 1 1/2" FORRADA CON TRIPLAY DE PINO DE 6 MM, CUBIERTA CON FORMICA RALPH WILSON 7850-60 COLOR BEIGEWOOD, POR AMBOS LADOS, CON MEDIDAS APROX. DE 1.40X2.05 MT., ABATIBLE EN 2 HOJAS Y PUERTAS EN LA PARTE SUPERIOR DE 1.40X0.50 MTS DE ALTURA Y 4 ENTREPAÑOS DE 1.40X0.40 MTS DE FONDO, CON  INCLUYE: JAMBAS, CUBRECANTOS, TOPES, PROTECCION CON PLASTICOS Y CINTA DEL AREA DE TRABAJO Y APLICACIÓN DE PINTURA ESMALTE EN PUERTA Y MARCO, A DOS MANOS MINIMO Y TODO LO NECESARIO PARA SU CORRECTA EJECUCION.</t>
  </si>
  <si>
    <t>SUMINISTRO Y COLOCACION DE CERRADURA MARCA EIFFEL AC/AS, TIPO MANIJA, I PARA ENTRADA, DE NÍQUEL SATINADO CON LLAVE, INCLUYE: MANO DE OBRA, MATERIALES Y  ACARREOS A CUALQUIER NIVEL.</t>
  </si>
  <si>
    <t>SUMINISTRO, HABILITADO Y COLOCACION DE CANCELERIA FABRICADA EN ALUMINIO ANODIZADO NATURAL CON PERFILES COMERCIALES DE 3" X 1.75" MCA. CUPRUM, LINEA PANORAMA O EQUIVALENTE INCLUYE: TRAZO, CORTES, AJUSTES, MATERIALES, CORREDERAS, JALADERAS, OPERADORES, REPISON, SELLADO PERIMETRAL, SILICON, VINIL, HERRAJES, ELEMENTOS DE FIJACION, MOSQUITERO, MATERIALES MENORES Y DE CONSUMO, DESPERDICIOS, HERRAMIENTAS, MANO DE OBRA ESPECIALIZADA, LIMPIEZA, FLETES, EQUIPO Y COLOCACION A CUALQUIER NIVEL.</t>
  </si>
  <si>
    <t>SUMINISTRO Y COLOCACION DE PELICULA AUTO ADHERIBLE ACABADO TIPO ESMERILADO DE 2 MILESIMAS DE ESP., PARA CRISTAL, CON PROTECCION PARA RAYOS UV, INCLUYE: LIMPIEZA DEL CRISTAL, MATERIALES MENORES DE CONSUMO, CORTES Y AJUSTES, DESPERDICIOS, HERRAMIENTA, LIMPIEZA Y MANO DE OBRA</t>
  </si>
  <si>
    <t>SUMINISTRO Y FABRICACION DE PUERTA DE DUELA DE ALUMINIO ANONIZADO EN LA PARTE INFERIOR Y CRISTAL FLOTADO DE 6 MM EN LA PARTE SUPERIOS DE DIMENSIONES, 0.905X2.00 MTS, INCLUYE: MARCO DE PERFIL DE ALUMINIO, CHAPA DE MANIJA, TOPES, SELLADO, ELEMENTOS DE FIJACION, Y TODO LO NECESARIO PARA SU CORRECTA EJECUCIÓN.</t>
  </si>
  <si>
    <t>TABLAROCA, RECUBRIMIENTOS Y ACABADOS</t>
  </si>
  <si>
    <t>FABRICACION Y COLOCACION  DE MURO DE TABLAROCA RESISTENTE A LA HUMEDAD (WR) DE 9 CM. DE ESPESOR, A DOS CARAS, TERMINADO,  INCLUYE: POSTE Y CANAL DE LAMINA GALVANIZADA DE 65 MM, TORNILLO AUTORROSCABLE S1, SILICON ESTRUCTURAL PARA PEGAR CANAL A PISO PORCELANATO, PERFACINTA, REDIMIX, REMACHE POP, TRAZO, CORTES, AJUSTES, ELEVACIONES, DESPERDICIOS, FIJACION, HERRAMIENTAS, EQUIPO, LIMPIEZA DEL AREA DE TRABAJO,  MANO DE OBRA Y ACARREOS AL SITIO DE SU COLOCACION. (CUALQUIER NIVEL)</t>
  </si>
  <si>
    <t>BOQUILLA EN MURO DE TABLAROCA DE 9 CM. , INCLUYE: SUMNISTRO E INSTALACION, TABLAROCA RESISTENTE A LA HUMEDAD (WR) DE 12.7 MM., MATERIAL, MANO DE OBRA, ANDAMIOS, HERRAMIENTA, ACARREOS Y ELEVACIONES.</t>
  </si>
  <si>
    <t>SUMINISTRO Y ELABORACION DE ACABADO PULIDO SOBRE PANEL DE YESO TIROLEADO Y/O EN MURO TERMINADO REPELLADO O SIMILAR, A BASE DE PASTA DE REDIMIX-YESO-SELLADOR VINILICO-AGUA., HASTA 3.50 MTS. DE ALTURA, INCLUYE: PREPARACION DE PASTA, APLICACIÓN, PULIDO, LIMPIEZA DEL AREA DE TRABAJO, ENCINTADO DE PUERTAS Y VENTANAS PARA PROTECCION, ANDAMIO TUBULAR, MANO DE OBRA Y LO NECESARIO PARA SU CORRECTA EJECUCION.</t>
  </si>
  <si>
    <t>SUMINISTRO Y COLOCACION DE AZULEJO MARCA INTERCERAMIC, MODELO SPA WHITE GLOSS DE 30x60 CMS.,  ASENTADO CON PEGAZULEJO Y JUNTEDO CON JUNTEADOR BLANCO,  JUNTAS A HUESO, INCLUYE: TRAZO, CORTE, REMATES, ESCUADRE, DESPERDICIOS, DESPATINADO, EMBOQUILLADOS, CERTIFICADO DE CALIDAD, HERRAMIENTAS, MATERIALES,  MANO DE OBRA, LIMPIEZA Y ACARREO DE MATERIALES AL SITIO DE SU UTILIZACION, A CUALQUIER NIVEL.</t>
  </si>
  <si>
    <t>SUMINISTRO Y COLOCACIÓN DE PISO RECTIFICADO STONEWALK DE 59X59 CM. COLOR MARFIL, MARCA INTERCERAMIC. INCLUYE: HERRAMIENTA, MATERIALES, MANO DE OBRA, EQUIPO Y TODO LO NECESARIO PARA SU CORRECTA INSTALACIÓN.</t>
  </si>
  <si>
    <t>PINTURA VINILICA EN INTERIOR Y ESMALTE EN HERRERIAS</t>
  </si>
  <si>
    <t>SUMINISTRO Y APLICACIÓN DE PINTURA VINILICA ANTIBACTERIAL, BEREL O SIMILAR EN CALIDAD EN MUROS, Y/O PLAFONES USO EN  INTERIORES,  INCLUYE: EQUIPO DE SEGURIDAD INDUSTRIAL, PREPARACION DE LA SUPERFICIE, ANDAMIOS, PLASTICO NEGRO, DELIMITADO DEL AREA, ESTOPAS, MATERIALES, MANO DE OBRA Y HERRAMIENTA</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</si>
  <si>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ZOCLO ( TRABAJO TERMINADO, A DOS MANOS, INCLUYE: MATERIALES MENORES Y DE CONSUMO, ANDAMIOS, PREPARACION DE LA SUPERFICIE, HERRAMIENTAS, LIMPIEZA, MANO DE OBRA Y  EQUIPO DE SEGURIDAD. A CUALQUIER NIVEL.</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</si>
  <si>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ABIERTA (PROTECCIONES, TRABAJO TERMINADO, A DOS MANOS, INCLUYE: MATERIALES MENORES Y DE CONSUMO, ANDAMIOS, PREPARACION DE LA SUPERFICIE, HERRAMIENTAS, LIMPIEZA, MANO DE OBRA Y  EQUIPO DE SEGURIDAD. A CUALQUIER NIVEL. (LA PINTURA ES POR AMBOS LADOS DE LA HERRERIA, PERO PARA SU PAGO ES MEDIDA SOLO POR 1 SOLO LADO).</t>
  </si>
  <si>
    <t>SUMINISTRO Y COLOCACION DE LAVABO DE PEDESTAL HABITAL, MARCA AMERICAN STANDARD, EN COLOR BLANCO, PARA MEZCLADORA DE 4" O SIMILAR, INCLUYE: LLAVE ANGULAR FIG. 401, MANGUERA FLEXIBLE TIPO "Y" CON DOS SALIDAS, CESPOL LAVABO CHICO PVC 2219 CON CUBIERTA DE ACERO INOX., CHUPON CONECTOR PARA CESPOL DE LAVABO, MEZCLADORA PARA LAVABO DE 4" CON MANERALES DE PALANCA MARCA URREA FIG. 67PN, MATERIALES MENORES Y DE CONSUMO, ELEMENTOS DE FIJACION, MANO DE OBRA CALIFICADA, LIMPIEZA DEL AREA DE TRABAJO, HERRAMIENTA, PRUEBAS Y ACARREO DE MATERIALES AL SITIO DE SU COLOCACION.</t>
  </si>
  <si>
    <t>SUMINISTRO Y COLOCACION DE DISPENSADOR DE PAPEL HIGIENICO, MARCA JOFEL, MODELO AE2500, LINEA FUTURA J-AE25000, DE ACERO INOXIDABLE O SIMILAR INCLUYE: MATERIAL, MANO DE OBRA, EQUIPO Y HERRAMIENTA.</t>
  </si>
  <si>
    <t>SUMINISTRO E INSTALACION DE FREGADERO CON ESCURRIDOR DERECHO DE ACERO INOXIDABLE DE DIMENSIONES 102X54X52 CMS, INCLUYE: MATERIALES, MANO DE OBRA, EQUIPO Y HERRAMIENTA.</t>
  </si>
  <si>
    <t>SUMINISTRO EINSTALACION DE LLAVE MEZCLADORA PARA LAVAVO DE 4" EN ACERO INOXIDABLE MARCA URREA MOD. 73 INOX, INCLUYE: MANO DE OBRA, ACARREOS AL SITIO DE SU INSTALACION, HERRAMIENTA, LIMPIEZA Y TODO LO NECESARIO PARA SU CORRACTA EJECUCIÓN.</t>
  </si>
  <si>
    <t>SUMINISTRO EINSTALACION DE LLAVE MEZCLADORA PARA TARJA DE 8" EN ACERO INOXIDABLE MARCA URREA MOD. 9373 INOX, INCLUYE: MANO DE OBRA, ACARREOS AL SITIO DE SU INSTALACION, HERRAMIENTA, LIMPIEZA Y TODO LO NECESARIO PARA SU CORRACTA EJECUCIÓN.</t>
  </si>
  <si>
    <t>SUMINISTRO Y COLOCACION DE BARRA RECTA PARA PERSONAS CON CAPACIDADES DIFERENTES ACERO SATINADO MCA. HELVEX MOD. B-700-S O SIMILAR INCLUYE: MATERIAL, MANO DE OBRA, EQUIPO Y HERRAMIENTA.</t>
  </si>
  <si>
    <t>DEMOLICION DE ENLADRILLADO EN AZOTEA DE 17 X 17, INCLUYE: ACOPIO DE MATERIAL PARA SU POSTERIOR RETIRO, MANO DE OBRA, EQUIPO Y HERRAMIENTA, ACARREO DEL MATERIAL PRODUCTO DE LA DEMOLICIÓN HASTA EL CENTRO DE ACOPIO, PARA SU POSTERIOR RETIRO.</t>
  </si>
  <si>
    <t>ENTORTADO DE HORMIGON A BASE DE JALCRETO DE CEMENTO GRIS - ARENA DE RIO - JAL (MATERIAL ALIGERANTE) EN PROPORCION 1:2:6 CON IMPERMEABILIZANTE INTEGRAL A RAZON DE 1 KG/SACO DE CEMENTO, DE 15.0 CMS. DE ESPESOR PROMEDIO, PARA DAR PENDIENTES EN AZOTEA, INCLUYE: LECHADA DE CEMENTO GRIS CON IMPERMEABILIZANTE INTEGRAL A RAZON DE 1 KG/SACO DE CEMENTO, ACABADO APALILLADO, MAESTREADO, TENDIDO, NIVELADO, ENRASADO, DESPERDICIOS, ELEVACION Y ACARREO DE MATERIALES AL SITIO DE SU UTILIZACION, EQUIPO, HERRAMIENTA, MANO DE OBRA Y PREPARACION DE LA SUPERFICIE PARA RECIBIR IMPERMEABILIZACION.</t>
  </si>
  <si>
    <t>JUNTA DE CONTRACCION A BASE DE SIKAFLEX-1A, GRIS O SIMILAR EN ENLADRILLADO DE AZOTEA,  DE 1.00 CM. DE ANCHO  X 3.00 CM. DE PROFUNDIDAD, INCLUYE: LIMPIEZA, IMPRIMACION Y ACARREO DEL PRODUCTO SOBRANTE FUERA DE LA OBRA, MANO DE OBRA Y HERRAMIENTA.</t>
  </si>
  <si>
    <t>IMPERMEABILIZACION DE LOSAS A BASE DE  POLIMEROS MODIFICADOS CON ACABADO APARENTE, GARANTIA POR ESCRITO DE 8 AÑOS, POR LA EMPRESA CONTRATISTA. MARCA PASA O SIMILAR DE 4.0 MM DE ESPESOR TOTAL  INCLUYE: APLICACION DE PRIMER ASFALTICO CON UN RENDIMIENTO DE 0.20 LTS/M2 PARA ANCLAJE Y TAPAPORO DE LA SUPERFICIE, PREVIA LIMPIEZA Y PREPARACION DE LA MISMAS, COLOCACION DE SISTEMA PREFABRICADO IMPERMEABILIZANTE MULTICAPA DE ASFALTO MODIFICADO SBS" CON UN MINIMO DEL 12% DE POLIMERO EN ASFALTO MODIFICADO; O "APP" CON UN MINIMO DEL 25% DE POLIMERO EN ASFALTO MODIFICADO, CON REFUERZO CENTRAL DE POLIESTER, CON RESINA TERMOFIJA DE BOROSILICATO TIPO "E" E HILO DE REFUERZO LONGITUDINAL Y ACABADO CON PLACA DE ARENA GRANULAR, COLOR TERRACOTA, A BASE DE GRAVILLA ESMALTADA A FUEGO, 4.0 MM  DE ESPESOR TOTAL,  SOBREPUESTA, HACIENDO TRASLAPES MINIMOS DE 0.10 MTS. EN AMBOS SENTIDOS.LA FORMA DE APLICACION SERA POR MEDIO DE TERMOFUSION A BASE DE FUEGO DE SOPLETE DE GAS BUTANO.</t>
  </si>
  <si>
    <t>FABRICACION DE PRETIL A BASE DE 3 HILADA DE LADRILLO DE LAMA A SOGA, APLANADO POR LOS 2 LAOS CON MORTERO ARENA-CEMENTO EN PROPORCION 1:5, ACABADO APALILLADO FINO, NO INCLUYE BOQUILLA, INCLUYE: MATERIALES, MANO DE OBRA, ACARREOS, Y TODO LO NECESARIO PARA SU CORRECTA EJECUCION.</t>
  </si>
  <si>
    <t>SUMINISTRO E INSTALACION DE COLADERA DE CUPULA MARCA HELVEX MODELO 444, INCLUYE, CONECTOR ESPIGA DE 4", MANO DE OBRA, EQUIPO Y HERREMIENTA.</t>
  </si>
  <si>
    <t>SUMINISTRO E INSTALACION DE COLADERA DE ZAVALETA MARCA HELVEX MODELO 4954, INCLUYE, CONECTOR ESPIGA DE 4", MANO DE OBRA, EQUIPO Y HERREMIENTA.</t>
  </si>
  <si>
    <t>DESMANTELAMIENTO, DEMOLICIONES</t>
  </si>
  <si>
    <t>ALBAÑILERIA EN EDIFICIO</t>
  </si>
  <si>
    <t>INSTALACION ELECTRICA E ILUMINACION</t>
  </si>
  <si>
    <t>SALIDA HIDRAULICA PARA MUEBLE, CON TUBERIA DE 1/2"  1.24 MTS., 1" 0.28 MTS., 2" .028 MTS., 3/4" 0.32 MTS. Y 1 1/2"  0.44 MTS. Y CONEXIONES DE COBRE COMO CODOS, TEES, TUERCA UNION DE TIPO "M" Y VALVULA DE COMPUERTA ( FIG. 83 ) DE CUADRO DE VALVULA. INCLUYE: MATERIALES MENORES, PRUEBAS, ACARREO AL SITIO DE SU COLOCACION, MANO DE OBRA Y LO NECESARIO PARA SU CORRECTA EJECUCION.</t>
  </si>
  <si>
    <t>TOMA DOMICILIARIA DE 7.5 MTS. DE LONGITUD COMPLETA CON ABRAZADERA DE Fo.Fo. DE 4" CON ROSCA EN LINEA DE DISTRIBUCION DE 1/2". INCLUYE: 7.50 MTS. DE TUBO GALVANIZADO DE 1/2", 4 CODOS GALV., CHICOTE DE PLOMO, 1 NUDO DE BRONCE, 1 LLAVE DE INSERCION Y ABRAZADERA DE 4" CON ROSCA DE 1/2" N.P.T. Y TODO LO NECESARIO PARA SU CORRECTA EJECUCION.</t>
  </si>
  <si>
    <t>TEE GALVANIZADA CED. 40 DE 1/2". INCLUYE: SUMINISTRO Y COLOCACION, MATERIAL Y MANO DE OBRA.</t>
  </si>
  <si>
    <t>TUERCA UNION GALVANIZADA DE 1/2" DE DIAMETRO CED. 40. INCLUYE: SUMINISTRO Y COLOCACION, MANO DE OBRA Y LO NECESARIO PARA SU CORRECTA EJECUCION.</t>
  </si>
  <si>
    <t>COPLE GALVANIZADO DE 1/2" CED. 40. INCLUYE: SUMINISTRO Y COLOCACION, MANO DE OBRA Y LO NECESARIO PARA SU CORRECTA EJECUCION.</t>
  </si>
  <si>
    <t>NIPLE GALVANIZADO CED. 40 DE 1/2" DE DIAMETRO X 1". INCLUYE: SUMINISTRO Y COLOCACION, MATERIAL, MANO DE OBRA Y LO NECESARIO PARA SU CORRECTA EJECUCION.</t>
  </si>
  <si>
    <t>TUBERIA DE Fo. GALVANIZADO C-40 DE 1/2" DE DIAMETRO ( 13 MM ). INCLUYE: CONEXIONES, DESPERDICIOS, ENCOFRADO CON CONCRETO DE F'c=100 KG/CM2 DE 6 X 15 CM. DE SECCION, MATERIALES MENORES, PRUEBAS, TRAZO, EXCAVACION, RELLENO Y ACARREOS DEL MATERIAL AL SITIO DE SU COLOCACION.</t>
  </si>
  <si>
    <t>SALIDA DE VOZ Y/O DATOS . INCLUYE: 7.50 MTS. DE TUBO CONDUIT DE PVC DE 3/4" DE DIAMETRO, 2 CONECTORES, 1 CAJA CHALUPA, 1 TAPA DE ALUMINIO TELEFONICA, MATERIALES MENORES, MANO DE OBRA Y LO NECESARIO PARA SU CORRECTA EJECUCION.</t>
  </si>
  <si>
    <t>FIRME DE CONCRETO F'C=100 KG/CM2 DE 5 CM. DE ESPESOR, ACABADO APALILLADO, INCLUYE: MATERIAL, MANO DE OBRA, ACARREOS, DESPERDICIOS Y HERRAMIENTA.</t>
  </si>
  <si>
    <t>FIRME DE CONCRETO F'C=100 KG/CM2 DE 10 CM. DE ESPESOR, ACABADO APALILLADO, INCLUYE: MATERIAL, MANO DE OBRA, ACARREOS, DESPERDICIOS Y HERRAMIENTA.</t>
  </si>
  <si>
    <t>TAPIAL DE TABLAROCA DE YESO PANAMERICANO CON BASTIDOR Y POSTE METALICO. INCLUYE: SUMINISTRO Y COLOCACION, MANO DE OBRA Y LO NECESARIO PARA SU CORRECTA EJECUCION. NO INCLUYE: PERFACINTA Y COMPUESTO REDIMIX.</t>
  </si>
  <si>
    <t>CASTILLO DE 15 X 15 CM. A. COMUN DE CONCRETO DE F'c=250 KG/CM2 REFORZADO CON 4 VARILLAS DEL No. 3, Y ESTRIBOS DEL No. 2 ( 1/4" ) A CADA 20 CM. INCLUYE: SUMINISTRO Y ELABORACION, CIMBRA, VACIADO, CURADO, ANDAMIO TUBULAR, MATERIAL Y MANO DE OBRA.</t>
  </si>
  <si>
    <t>CERRAMIENTO DE 15X20 CM. CON CONCRETO DE F'c=200  KG/CM2, ARMADO CON 4 VARILLA DEL No 3  Y ESTRIBOS DEL No.3 A CADA 20 CM. DE 0.00 A 3.00 MTS DE ALTURA,INCLUYE, ACARREO DEL MATERIAL, VIBRADO, CURADO, CIMBRADA COMUN, DESCIMBRADO, MANO DE OBRA, ANDAMIOS Y HERRAMIENTA MENOR.</t>
  </si>
  <si>
    <t>DALA DE DESPLANTE DE 15 X 15 CM. A. COMUN CON CONCRETO DE F'c=200 KG/CM2 Y REFORZADA CON 4 VARILLAS DEL No. 4 Y ESTRIBOS DEL No. 3A CADA 20 CM. INCLUYE: SUMINISTRO Y ELABORACION, CIMBRA, VACIADO, CURADO, DESCIMBRA, MATERIAL, MANO DE OBRA Y TODO LO NECESARIO PARA SU CORRECTA EJECUCION.</t>
  </si>
  <si>
    <t>DALA DE INTERMEDIA DE 15 X 15 CM. A. COMUN CON CONCRETO DE F'c=200 KG/CM2 Y REFORZADA CON 4 VARILLAS DEL No. 4 Y ESTRIBOS DEL No. 3A CADA 20 CM. INCLUYE: SUMINISTRO Y ELABORACION, CIMBRA, VACIADO, CURADO, DESCIMBRA, MATERIAL, MANO DE OBRA Y TODO LO NECESARIO PARA SU CORRECTA EJECUCION.</t>
  </si>
  <si>
    <t>DALA DE CORONA DE 15 X 15 CM. A. COMUN CON CONCRETO DE F'c=200 KG/CM2 Y REFORZADA CON 4 VARILLAS DEL No. 4 Y ESTRIBOS DEL No. 3A CADA 20 CM. INCLUYE: SUMINISTRO Y ELABORACION, CIMBRA, VACIADO, CURADO, DESCIMBRA, MATERIAL, MANO DE OBRA Y TODO LO NECESARIO PARA SU CORRECTA EJECUCION.</t>
  </si>
  <si>
    <t>MURO DE SOGA CON BLOCK DE 11X14X28 CM DE 14 CM DE ESPESOR PEGADO CON MORTERO CEMENTO ARENA 1:4 A. COMUN JUNTAS DE 2 CM. DE 0.00 A 3.50 MT. INCLUYE: SUMINISTRO Y ELABORACION, ANDAMIO TUBULAR, MATERIAL, DESPERDICIOS,  ACARREO DE LOS MATERIALES, HERRAMIENTA MENOR Y MANO DE OBRA.</t>
  </si>
  <si>
    <t>ZAPATA A BASE DE CONCRETO DE F'c=200 KG/CM2 DE 080x 0.80X 0.20 MTS. DE ALTURA Y ARMADO CON VARILLA DEL No. 3 A CADA 10 CM. AMBOS SENTIDOS. INCLUYE: SUMINISTRO Y ELABORACION, MATERIALES, MANO DE OBRA Y LO NECESARIO PARA SU CORRECTA EJECUCION.</t>
  </si>
  <si>
    <t>MALLA DE ACERO 6X6-10/10, INCLUYE: SUMINISTRO Y COLOCACION, ACARREO DESDE ALMACEN, DESENRROLLADO,  CORTES, ANCLADO, MANO DE OBRA Y HERRAMIENTA MENOR.</t>
  </si>
  <si>
    <t>DADO DE CONCRETO DE 0.40 X 0.40 X 0.50 MTS. DE ALTURA A BASE DE CONCRETO DE F'c=250 KG/CM2 CON 4 VARILLAS DEL No. 3, ANCLAJE, COLOCAR, VARILLAS, COLADO, ACARREO DEL MATERIAL A 30.00 MTS PROM., MANO DE OBRA Y LO NECESARIO PARA SU CORRECTA EJECUCION.</t>
  </si>
  <si>
    <t>BOVEDA DE CUÑA CON LADRILLO DE LAMA DE  5X11X22 CM, JUNTEADA CON MORTERO CMENTO-ARENA DE RIO EN PROPORCION 1:4, INCLUYE: HORMIGON DE 5 CM. DE ESPESOR, LECHADA DE CEMENTO GRIS, MATERIAL, MANO DE O BRA, ACARREOS, DESPERDICIOS, ANDAMIIOS, MANO DE OBRA Y HERRAMIENTA MENOR</t>
  </si>
  <si>
    <t>VIGA IPS E IPR DE  5",  INCLUYE: SUMINISTRO Y COLOCACION, ACARREO, SOLDADURA,  ELEVACION A UN NIVEL, COLOCACION Y NIVELACION, MANO DE OBRA Y HERRAMIENTA MENOR.</t>
  </si>
  <si>
    <t>ENTREPAÑO EN TAMBOR TABLAROCA DE 60 CM. DE ANCHO, FABRICADO A BASE DE BASTIDOR,  INCLUYE: MATERIALES, PINTURA Y ACABADOS CORTES, DESPERDICIOS, ACARREOS, MANO DE OBRA, EQUIPO Y HERRAMIENTA.</t>
  </si>
  <si>
    <t>PRETIL A BASE DE MURO DE SOGA DE 40 CM DE ALTURA CON BLOCK DE 11X14X28 CM. ASENTADO CON MORTERO CEMENTO-CAL-ARENA AMARILLA PROP. 1:2:6, INCLUYE: MATERIALES, DESPERDICIOS, ACARREO DEL MATERIAL, EQUIPO, HERRAMIENTA Y TODO LO NECESARIO PARA SU CORRECTA EJECUCION.</t>
  </si>
  <si>
    <t>EXCAVACION MANUAL EN CEPAS EN MATERIAL TIPO I Y II DE 0.00 A 2.00 M. DE PROFUNDIDAD EN SECO CON CORTE DE RAICES CUIDANDO LAS INSTALACIONES. INCLUYE: AFINE DE TALUDES Y FONDO, TRANSPALEO FUERA DE LA CEPA, MANO DE OBRA. VOLUMEN MEDIDO EN SECCIONES.</t>
  </si>
  <si>
    <t>LOSA DE CONCRETO F'c=150 KG/CM2 HECHO EN OBRA CON REVOLVEDORA ARMADA CON VARILLA DEL No. 3 A/C 10 CM. EN AMBOS SENTIDOS DE 15 CM. DE ESPESOR ACABADO PULIDO Y/O ESCOBILLADO. INCLUYE: CIMBRA, VACIADO, CURADO, DESCIMBRA, MATERIAL, MANO DE OBRA Y LO NECESARIO PARA SU CORRECTA EJECUCION.</t>
  </si>
  <si>
    <t>LOSA DE CONCRETO DE 10 CM. DE ESPESOR CON CONCRETO DE F´c=250 KG/CM2 ARMADO CON VARILLA DEL No. 3 A CADA 10 CM. AMBOS SENTIDOS. INCLUYE: SUMINISTRO Y ELABORACION, CIMBRADO, COLADO, CURADO, DESCIMBRA, MATERIAL, MANO DE OBRA Y TODO LO NECESARIO PARA SU CORRECTA EJECUCION.</t>
  </si>
  <si>
    <t>CIMBRA APARENTE EN ESTRUCTURA. INCLUYE: ACARREO, CURADO, CIMBRADO, DESCIMBRADO, MANO DE OBRA Y LO NECESARIO PARA SU CORRECTA EJECUCION.</t>
  </si>
  <si>
    <t xml:space="preserve">DEMOLICION DE MURO DE LADRILLO DE LAMA Y/O BLOCK DE CONCRETO DE 14 CMS. DE ESPESOR A CUALQUIER NIVEL, INCLUYE:  DEMOLICION DE DALAS, CADENAS Y CASTILLOS. </t>
  </si>
  <si>
    <t xml:space="preserve"> M2</t>
  </si>
  <si>
    <t xml:space="preserve"> M</t>
  </si>
  <si>
    <t>SUMINISTRO E INSTALACION DE MESA DE LAVADO CON 1 TARJA  DE ACERO INOXIDABLE T-304 CAL. 18 DE DIMENSIONES 1.40x0.70x0.90 M. CON BORDES REDONDEADOS MARCA SERVINOX, ACARREOS AL SITIO DE SU INSTALACION, MATERIALES, NIVELADO, CESPOL, LLAVES ANGULARES, MANGUERAS, CONEXION, SELLADO PERIMETRAL, PRUEBAS, Y TODO LO NECESARIO PARA SU CORRECTA EJECUCIÓN.</t>
  </si>
  <si>
    <t>SUMINISTRO E INSTALACION DE MESA DE LAVADO CON 1 TARJA  DE ACERO INOXIDABLE T-304 CAL. 18 DE DIMENSIONES 1.90x0.70x0.90 M. CON BORDES REDONDEADOS MARCA SERVINOX, ACARREOS AL SITIO DE SU INSTALACION, MATERIALES, NIVELADO, CESPOL, LLAVES ANGULARES, MANGUERAS, CONEXION, SELLADO PERIMETRAL, PRUEBAS, Y TODO LO NECESARIO PARA SU CORRECTA EJECUCIÓN.</t>
  </si>
  <si>
    <t>LIMPIEZAS EN EDIFICIO</t>
  </si>
  <si>
    <t>LIMPIEZA DE VIDRIOS CON AGUA Y JABON, 2 CARAS.</t>
  </si>
  <si>
    <t>LIMPIEZA DE MUEBLES DE BAÑO, CON AGUA Y JABON.</t>
  </si>
  <si>
    <t>LIMPIEZA DE RECUBRIMIENTOS VIDRIADOS EN MUROS, CON JABON, AGUA Y ACIDO MURIATICO AL 10 %.</t>
  </si>
  <si>
    <t>LIMPIEZA EN PISO DE CERAMICA, CON AGUA Y JABON.</t>
  </si>
  <si>
    <t>DEMOLICIÓN POR CUALQUIER MEDIO DE CARPETA ASFALTICA EXISTENTE, INCLUYE: ACARREO DEL MATERIAL AL CENTRO DE ACOPIA PARA SU POSTERIOR RETIRO, ABUNDAMIENTO, MANO DE OBRA, EQUIPO Y HERRAMIENTA.</t>
  </si>
  <si>
    <t>CORTE CON DISCO EN PISO DE MOSAICO Y/O CONCRETO DE 5 CM DE PROFUNDIDAD, INCLUYE: HERRAMIENTA, EQUIPO, MATERIALES DE CONSUMO, LIMPIEZA Y  MANO DE OBRA.</t>
  </si>
  <si>
    <t>TRAZO Y NIVELACIÓN CON EQUIPO TOPOGRAFICO DEL TERRENO ESTABLECIENDO EJES Y REFERENCIAS Y BANCOS DE NIVEL, INCLUYE: CRUCETAS, ESTACAS, HILOS, MARCAS Y TRAZOS CON CALHIDRA, MANO DE OBRA, EQUIPO Y HERRAMEINTA.</t>
  </si>
  <si>
    <t>EXCAVACIÓN POR MEDIOS MANUALES DE 0.00 A -2.00 M, EN MATERIAL TIPO II,  INCLUYE: RETIRO DEL MATERIAL A BANCO DE OBRA INDICADO POR SUPERVISIÓN, MANO DE OBRA, EQUIPO Y HERRAMIENTA.</t>
  </si>
  <si>
    <t>AFINE Y CONFORMACIÓN DE TERRENO NATURAL COMPACTADO EN CAPAS NO MAYORES DE 20 CM DE ESPESOR CON EQUIPO DE IMPACTO, INCLUYE: CONFORMACIÓN, MANO DE OBRA, EQUIPO Y HERRAMIENTA.</t>
  </si>
  <si>
    <t>RELLENO EN INTERIOR DE PISOS CON GRAVA DE 1 1/2  , APISONADA DE 30 CMS. DE ESPESOR, ENTRE EL CONTACTO DE DEL TERRENO NATURAL Y RELLENO CON MATERIAL INERTE INCLUYE:  TENDIDO, TRASPALEOS, EQUIPO,  AFINE, NIVELACION, HERRAMIENTAS, MANO DE OBRA Y  ACARREO HASTA EL SITIO DE SU COLOCACION. (MEDIDO EN BANCO).  "</t>
  </si>
  <si>
    <t>GUARNICION O MACHUELO DE CONCRETO EN CON CONCRETO F'C=250 KG/CM2., HECHO EN OBRA,  CON SECCION TRANSVERSAL DE 45x15 CMS., CON CIMBRA APARENTE, SIN ARMAR, INCLUYE: TRAZO, EXCAVACION, CONFORMACION Y COMPACTACION DEL TERRENO NATURAL CON HERRAMIENTA MANUAL, INCORPORACION DE HUMEDAD OPTIMA, RETIRO DEL MATERIAL PRODUCTO DE LA EXCAVACION, CIMBRA APARENTE Y DESCIMBRA, COLADO, VIBRADO, CURADO, SEÑALAMIENTO PREVENTIVO, MATERIALES, HERRAMIENTAS, MANO DE OBRA Y ACARREO DE MATERIALES AL SITIO DE SU UTILIZACION.</t>
  </si>
  <si>
    <t>SUMINISTRO Y COLOCACION DE BOLARDO DE 6"  DE DIAMETRO, FABRICADO EN TUBO DE ACERO AL CARBON CEDULA 30, DE 1.15 M DE DESARROLLO, CON CABEZAL DE FUNDICION DE ALUMINIO, CINTA REFLEJANTE GRADO INGENIERIA COLOR BLANCO, TERMINADO EN PINTURA POLIESTER HORNEADA, INCLUYE: DADO DE CONCRETO F´C=200 KG/CM2 HECHO EN OBRA DE 40X40X40 CM., ACARREOS, MATERIALES, MANO DE OBRA, EQUIPO Y HERRAMIENTA.</t>
  </si>
  <si>
    <t>FABRICACION DE BANCA-JARDINERA DE 11.90x0.62 MTS. DE LARGO Y ANCHO Y 0.52 CMS. DE ALTURA A BASE DE MUROS DELADRILLO DE LAMA A SOGA, CASTILLOS DE ARMEX ANCLADOS A ARMEX AHOGADO EN BANQUETA, CON CONCRETO F´C=150KG/CM2, APLANADO EN EXTERIOR E INTERIOR DE JARDINERAS, LOSA DE CONCRETO DE 10 CMS, EN BANCAS DE 1.30x0.62, 1.90x0.62 Y 3.50x0.62 MTS, BOQUILLAS EN JARDINERAS, BOLEADO Y FILETES, INCLUYE: MATERIALES, MANO DE OBRA, EQUIPO Y HERRAMIENTA.</t>
  </si>
  <si>
    <t>OBRA EXTERIOR Y ACCESOS</t>
  </si>
  <si>
    <t>PINTURA EN FACHADA Y EXTERIORES, CAJILLOS DUROCK.</t>
  </si>
  <si>
    <t>PINTURA VINILICA VINIMEX DE COMEX O VINI-HOGAR SHERWIN WILLIAMS O EQUIVALENTE,  EN MUROS A DOS MANOS, INCLUYE: MATERIALES MENORES Y DE CONSUMO, ANDAMIOS, PREPARACION DE LA SUPERFICIE, SELLADO DE LA SUPERFICIE, HERRAMIENTAS, LIMPIEZA, MANO DE OBRA Y  EQUIPO DE SEGURIDAD.</t>
  </si>
  <si>
    <t>PINTURA DE TRAFICO MARCA BEREL O EQUIVALENTE, PARA BALIZAMIENTO DE 06 CM. DE ANCHO, TRAZANDO Y DEMARCANDO LAS LINEAS CON CINTA MASKING TAPE. INCLUYE: SUMINISTRO Y ELABORACION, MATERIAL, MANO DE OBRA Y LO NECESARIO PARA SU CORRECTA EJECUCION.</t>
  </si>
  <si>
    <t>PINTURA DE TRAFICO MARCA BEREL O EQUIVALENTE, PARA BALIZAMIENTO DE 32 CM. DE DESARROLLO, TRAZANDO Y DEMARCANDO LAS LINEAS CON CINTA MASKING TAPE. INCLUYE: SUMINISTRO Y ELABORACION, MATERIAL, MANO DE OBRA Y LO NECESARIO PARA SU CORRECTA EJECUCION.</t>
  </si>
  <si>
    <t>CAJILLO DE DUROCK DE 3 CARAS DE 0.61 M. INCLUYE: DUROCK DE 12.7 MM., POSTE METALICO CAL. 10, CANAL LISTON, CANAL DE CARGA METALICO, CANAL ANGULO DE AMARRE, PERFACINTA, REDMIX, PIJA, TAQUETE HILTI CON CLAVO, MANO DE OBRA, HERRAMIENTA MENOR Y ACARREOS DE MATERIAL AL SITIO DE SU UTILIZACION.</t>
  </si>
  <si>
    <t>CASETA DE VIGILANCIA</t>
  </si>
  <si>
    <t>SUMINISTRO Y COLOCACION DE VALVULA DE FLOTADOR DE BRONCE, MARCA URREA, DE 3/4" DE DIAM., MODELO F-04-19, PARA CISTERNA, . INCLUYE: RETIRO DE VALVULA EN MAL ESTADO, INSTALACION DE VALVULA NUEVA, CINTA DE TEFLON, PRUEBAS, MATERIAL, MANO DE OBRA, HERRAMIENTA, ASI COMO TODO LO NECESARIO PARA SU CORRECTA EJECUCION.</t>
  </si>
  <si>
    <t>COLOCACION DE TINACO ROTOPLAST DE 1,100 LTS. RECUPERADO: INCLUYE: LINEA DE LLENADO A TINACO Y DESCARGA DE COLUMNA DE AGUA Y JARRO DE AIRE A BASE TUBERIA DE CPVC DE 1/2", CON UNA LONGITUD DE 10.00 ML, INCLUYE: MATERIALES, MANO DE OBRA, PRUEBAS, Y TODO LO NECESARIO PARA SU CORRECTA EJECUCION.</t>
  </si>
  <si>
    <t>CASETA DE RPBI</t>
  </si>
  <si>
    <t>DEMOLICION DE PISO DE CONCRETO DE 10 CM DE ESPESOR PROMEDIO, EN SECCIONES OBLIGADAS; MANO DE OBRA, HERRAMIENTA, EQUIPO,  CARGA, ACARREO Y RETIRO FUERA DE LA OBRA.</t>
  </si>
  <si>
    <t>JARDINERIA</t>
  </si>
  <si>
    <t>SUMINISTRO Y COLOCACION DE PASTO EN ROLLO, TIPO ALFOMBRA, INCLUYE: SU MANTENIMIENTO HASTA SU ENTREGA, 10 CM DE TIERRA VEGETAL, TENDIDO, NIVELADO, ACARREOS, FLETES Y AGUA.</t>
  </si>
  <si>
    <t>LIMPIEZA GRUESA AL FINAL DE LA OBRA EN FORMA MANUAL INCLUYE: TODO LO NECESARIO PARA SU CORRECTA EJECUCION.</t>
  </si>
  <si>
    <t>B11</t>
  </si>
  <si>
    <t>B12</t>
  </si>
  <si>
    <t>DESINSTALACION DE SALIDA SANITARIA, DE TUBERIA DE BARRO Y/O PVC, DE CAULQUIER DIAMETRO A CUALQUIER PROFUNDIDAD, SIN RECUPERACION INCLUYE: (TEE, CODOS, REDUCCIONES, NIPLES, ETC.) ACOPIO Y ACARREO HASTA 20 MT. CARGA A CAMION CON HERRAMIENTA MANUAL, ACARREO HASTA TIRADERO AUTORIZADO POR SUPERVISION, MANO DE OBRA, HERRAMIENTA Y TODO LO NECESARIO PARA SU CORRECTA EJCUCION.</t>
  </si>
  <si>
    <t>ABRIR HUECO EN MURO A SOGA DE 10 X 10 CM. PARA PASO DE INSTALACIONES. INCLUYE: DEMOLICIONES, RESANES CON MORTERO, ANDAMIOS, MANO DE OBRA, HERRAMIENTA Y LO NECESARIO PARA SU CORRECTA EJECUCION.</t>
  </si>
  <si>
    <t>SUMINISTRO Y COLADO DE CONCRETO PREMEZCLADO F'C= 100 KG/CM2 TMA 3/4"  "EN CIMENTACION".  INCLUYE:SUMINISTRO Y COLADO, VIBRADO, CURADO, MANO DE OBRA Y HERRAMIENTA MENOR.</t>
  </si>
  <si>
    <t>REGADERA CON BRAZO Y CHAPETÓN DE LATÓN CROMADO BYCH OLIMPICA URREA 298B CROMO. INCLUYE: LLAVE SENCILLA DE EMPOTRAR, MANIOBRAS, ACARREO, COLOCACIÓN A CUALQUIER NIVEL, FIJACIÓN, PRUEBAS, MATERIALES MENORES Y HERRAMIENTA NECESARIA.</t>
  </si>
  <si>
    <t>SUMINISTRO Y COLOCACION DE DISPENSADOR DE TOALLAS INTERDOBLADAS, MARCA JOFEL  LINEA FUTURA J-AH25000, DE ACERO INOXIDABLE O SIMILAR INCLUYE: MATERIAL, MANO DE OBRA, EQUIPO Y HERRAMIENTA.</t>
  </si>
  <si>
    <t>GUARNICION O MACHUELO DE CONCRETO EN "L" CON CONCRETO F'C=250 KG/CM2., HECHO EN OBRA,  CON SECCION TRANSVERSAL DE 45 CMS. DE BASE x17 CMS. DE CORONA x 15 CMS. DE ESPESOR., CON CIMBRA APARENTE, SIN ARMAR, INCLUYE: TRAZO, EXCAVACION, CONFORMACION Y COMPACTACION DEL TERRENO NATURAL CON HERRAMIENTA MANUAL, INCORPORACION DE HUMEDAD OPTIMA, RETIRO DEL MATERIAL PRODUCTO DE LA EXCAVACION, CIMBRA APARENTE Y DESCIMBRA, COLADO, VIBRADO, CURADO, SEÑALAMIENTO PREVENTIVO, MATERIALES, HERRAMIENTAS, MANO DE OBRA Y ACARREO DE MATERIALES AL SITIO DE SU UTILIZACION.</t>
  </si>
  <si>
    <t>Rehabilitación del Centro de Salud Otatlan, CLUES JCSSA007602 en el municipio de Zapotlán del Rey, Jalisco y rehabilitación del Centro de Salud La Paz de Ordaz, CLUES JCSSA000976 en el municipio de La Barca, Jalisco.</t>
  </si>
  <si>
    <t>SIOP-E-SMA-OB-CSS-207-2019</t>
  </si>
  <si>
    <t>Rehabilitación del Centro de Salud La Paz de Ordaz, CLUES JCSSA000976 en el municipio de La Barca, Jalisco.</t>
  </si>
  <si>
    <t>Rehabilitación del Centro de Salud Otatlan, CLUES JCSSA007602 en el municipio de Zapotlán del Rey, Jalisco</t>
  </si>
  <si>
    <t>A12.1</t>
  </si>
  <si>
    <t>A12.2</t>
  </si>
  <si>
    <t>A12.3</t>
  </si>
  <si>
    <t>A12.4</t>
  </si>
  <si>
    <t>A12.5</t>
  </si>
  <si>
    <t>A12.6</t>
  </si>
  <si>
    <t>B13</t>
  </si>
  <si>
    <t>B14</t>
  </si>
  <si>
    <t>B15</t>
  </si>
  <si>
    <t>SIOP-002</t>
  </si>
  <si>
    <t>SIOP-003</t>
  </si>
  <si>
    <t>SIOP-004</t>
  </si>
  <si>
    <t>SIOP-005</t>
  </si>
  <si>
    <t>SIOP-006</t>
  </si>
  <si>
    <t>SIOP-007</t>
  </si>
  <si>
    <t>SIOP-008</t>
  </si>
  <si>
    <t>SIOP-009</t>
  </si>
  <si>
    <t>SIOP-010</t>
  </si>
  <si>
    <t>SIOP-011</t>
  </si>
  <si>
    <t>SIOP-012</t>
  </si>
  <si>
    <t>SIOP-013</t>
  </si>
  <si>
    <t>SIOP-014</t>
  </si>
  <si>
    <t>SIOP-015</t>
  </si>
  <si>
    <t>SIOP-016</t>
  </si>
  <si>
    <t>SIOP-017</t>
  </si>
  <si>
    <t>SIOP-018</t>
  </si>
  <si>
    <t>SIOP-019</t>
  </si>
  <si>
    <t>SIOP-020</t>
  </si>
  <si>
    <t>SIOP-021</t>
  </si>
  <si>
    <t>SIOP-022</t>
  </si>
  <si>
    <t>SIOP-023</t>
  </si>
  <si>
    <t>SIOP-024</t>
  </si>
  <si>
    <t>SIOP-025</t>
  </si>
  <si>
    <t>SIOP-026</t>
  </si>
  <si>
    <t>SIOP-027</t>
  </si>
  <si>
    <t>SIOP-028</t>
  </si>
  <si>
    <t>SIOP-029</t>
  </si>
  <si>
    <t>SIOP-030</t>
  </si>
  <si>
    <t>SIOP-031</t>
  </si>
  <si>
    <t>SIOP-032</t>
  </si>
  <si>
    <t>SIOP-033</t>
  </si>
  <si>
    <t>SIOP-034</t>
  </si>
  <si>
    <t>SIOP-035</t>
  </si>
  <si>
    <t>SIOP-036</t>
  </si>
  <si>
    <t>SIOP-037</t>
  </si>
  <si>
    <t>SIOP-038</t>
  </si>
  <si>
    <t>SIOP-039</t>
  </si>
  <si>
    <t>SIOP-040</t>
  </si>
  <si>
    <t>SIOP-041</t>
  </si>
  <si>
    <t>SIOP-042</t>
  </si>
  <si>
    <t>SIOP-043</t>
  </si>
  <si>
    <t>SIOP-044</t>
  </si>
  <si>
    <t>SIOP-045</t>
  </si>
  <si>
    <t>SIOP-046</t>
  </si>
  <si>
    <t>SIOP-047</t>
  </si>
  <si>
    <t>SIOP-048</t>
  </si>
  <si>
    <t>SIOP-049</t>
  </si>
  <si>
    <t>SIOP-050</t>
  </si>
  <si>
    <t>SIOP-051</t>
  </si>
  <si>
    <t>SIOP-052</t>
  </si>
  <si>
    <t>SIOP-053</t>
  </si>
  <si>
    <t>SIOP-054</t>
  </si>
  <si>
    <t>SIOP-055</t>
  </si>
  <si>
    <t>SIOP-056</t>
  </si>
  <si>
    <t>SIOP-057</t>
  </si>
  <si>
    <t>SIOP-058</t>
  </si>
  <si>
    <t>SIOP-059</t>
  </si>
  <si>
    <t>SIOP-060</t>
  </si>
  <si>
    <t>SIOP-061</t>
  </si>
  <si>
    <t>SIOP-062</t>
  </si>
  <si>
    <t>SIOP-063</t>
  </si>
  <si>
    <t>SIOP-064</t>
  </si>
  <si>
    <t>SIOP-065</t>
  </si>
  <si>
    <t>SIOP-066</t>
  </si>
  <si>
    <t>SIOP-067</t>
  </si>
  <si>
    <t>SIOP-068</t>
  </si>
  <si>
    <t>SIOP-069</t>
  </si>
  <si>
    <t>SIOP-070</t>
  </si>
  <si>
    <t>SIOP-071</t>
  </si>
  <si>
    <t>SIOP-072</t>
  </si>
  <si>
    <t>SIOP-073</t>
  </si>
  <si>
    <t>SIOP-074</t>
  </si>
  <si>
    <t>SIOP-075</t>
  </si>
  <si>
    <t>SIOP-076</t>
  </si>
  <si>
    <t>SIOP-077</t>
  </si>
  <si>
    <t>SIOP-078</t>
  </si>
  <si>
    <t>SIOP-079</t>
  </si>
  <si>
    <t>SIOP-080</t>
  </si>
  <si>
    <t>SIOP-081</t>
  </si>
  <si>
    <t>SIOP-082</t>
  </si>
  <si>
    <t>SIOP-083</t>
  </si>
  <si>
    <t>SIOP-084</t>
  </si>
  <si>
    <t>SIOP-085</t>
  </si>
  <si>
    <t>SIOP-086</t>
  </si>
  <si>
    <t>SIOP-087</t>
  </si>
  <si>
    <t>SIOP-088</t>
  </si>
  <si>
    <t>SIOP-089</t>
  </si>
  <si>
    <t>SIOP-090</t>
  </si>
  <si>
    <t>SIOP-091</t>
  </si>
  <si>
    <t>SIOP-092</t>
  </si>
  <si>
    <t>SIOP-093</t>
  </si>
  <si>
    <t>SIOP-094</t>
  </si>
  <si>
    <t>SIOP-095</t>
  </si>
  <si>
    <t>SIOP-096</t>
  </si>
  <si>
    <t>SIOP-097</t>
  </si>
  <si>
    <t>SIOP-098</t>
  </si>
  <si>
    <t>SIOP-099</t>
  </si>
  <si>
    <t>SIOP-100</t>
  </si>
  <si>
    <t>SIOP-101</t>
  </si>
  <si>
    <t>SIOP-102</t>
  </si>
  <si>
    <t>SIOP-103</t>
  </si>
  <si>
    <t>SIOP-104</t>
  </si>
  <si>
    <t>SIOP-105</t>
  </si>
  <si>
    <t>SIOP-106</t>
  </si>
  <si>
    <t>SIOP-107</t>
  </si>
  <si>
    <t>SIOP-108</t>
  </si>
  <si>
    <t>SIOP-109</t>
  </si>
  <si>
    <t>SIOP-110</t>
  </si>
  <si>
    <t>SIOP-111</t>
  </si>
  <si>
    <t>SIOP-112</t>
  </si>
  <si>
    <t>SIOP-113</t>
  </si>
  <si>
    <t>SIOP-114</t>
  </si>
  <si>
    <t>SIOP-115</t>
  </si>
  <si>
    <t>SIOP-116</t>
  </si>
  <si>
    <t>SIOP-117</t>
  </si>
  <si>
    <t>SIOP-118</t>
  </si>
  <si>
    <t>SIOP-119</t>
  </si>
  <si>
    <t>SIOP-120</t>
  </si>
  <si>
    <t>SIOP-121</t>
  </si>
  <si>
    <t>SIOP-122</t>
  </si>
  <si>
    <t>SIOP-123</t>
  </si>
  <si>
    <t>SIOP-124</t>
  </si>
  <si>
    <t>SIOP-125</t>
  </si>
  <si>
    <t>SIOP-126</t>
  </si>
  <si>
    <t>SIOP-127</t>
  </si>
  <si>
    <t>SIOP-128</t>
  </si>
  <si>
    <t>SIOP-129</t>
  </si>
  <si>
    <t>SIOP-130</t>
  </si>
  <si>
    <t>SIOP-131</t>
  </si>
  <si>
    <t>SIOP-132</t>
  </si>
  <si>
    <t>SIOP-133</t>
  </si>
  <si>
    <t>SIOP-134</t>
  </si>
  <si>
    <t>SIOP-135</t>
  </si>
  <si>
    <t>SIOP-136</t>
  </si>
  <si>
    <t>SIOP-137</t>
  </si>
  <si>
    <t>SIOP-138</t>
  </si>
  <si>
    <t>SIOP-139</t>
  </si>
  <si>
    <t>SIOP-140</t>
  </si>
  <si>
    <t>SIOP-141</t>
  </si>
  <si>
    <t>SIOP-142</t>
  </si>
  <si>
    <t>SIOP-143</t>
  </si>
  <si>
    <t>SIOP-144</t>
  </si>
  <si>
    <t>SIOP-145</t>
  </si>
  <si>
    <t>SIOP-146</t>
  </si>
  <si>
    <t>SIOP-147</t>
  </si>
  <si>
    <t>SIOP-148</t>
  </si>
  <si>
    <t>SIOP-149</t>
  </si>
  <si>
    <t>SIOP-150</t>
  </si>
  <si>
    <t>SIOP-151</t>
  </si>
  <si>
    <t>SIOP-152</t>
  </si>
  <si>
    <t>SIOP-153</t>
  </si>
  <si>
    <t>SIOP-154</t>
  </si>
  <si>
    <t>SIOP-155</t>
  </si>
  <si>
    <t>SIOP-156</t>
  </si>
  <si>
    <t>SIOP-157</t>
  </si>
  <si>
    <t>SIOP-158</t>
  </si>
  <si>
    <t>SIOP-159</t>
  </si>
  <si>
    <t>SIOP-160</t>
  </si>
  <si>
    <t>SIOP-161</t>
  </si>
  <si>
    <t>SIOP-162</t>
  </si>
  <si>
    <t>SIOP-163</t>
  </si>
  <si>
    <t>SIOP-164</t>
  </si>
  <si>
    <t>SIOP-165</t>
  </si>
  <si>
    <t>SIOP-166</t>
  </si>
  <si>
    <t>SIOP-167</t>
  </si>
  <si>
    <t>SIOP-168</t>
  </si>
  <si>
    <t>SIOP-169</t>
  </si>
  <si>
    <t>SIOP-170</t>
  </si>
  <si>
    <t>SIOP-171</t>
  </si>
  <si>
    <t>SIOP-172</t>
  </si>
  <si>
    <t>SIOP-173</t>
  </si>
  <si>
    <t>SIOP-174</t>
  </si>
  <si>
    <t>SIOP-175</t>
  </si>
  <si>
    <t>SIOP-176</t>
  </si>
  <si>
    <t>SIOP-177</t>
  </si>
  <si>
    <t>SIOP-178</t>
  </si>
  <si>
    <t>SIOP-179</t>
  </si>
  <si>
    <t>SIOP-180</t>
  </si>
  <si>
    <t>SIOP-181</t>
  </si>
  <si>
    <t>SIOP-182</t>
  </si>
  <si>
    <t>SIOP-183</t>
  </si>
  <si>
    <t>SIOP-184</t>
  </si>
  <si>
    <t>SIOP-185</t>
  </si>
  <si>
    <t>SIOP-186</t>
  </si>
  <si>
    <t>SIOP-187</t>
  </si>
  <si>
    <t>SIOP-188</t>
  </si>
  <si>
    <t>SIOP-189</t>
  </si>
  <si>
    <t>SIOP-190</t>
  </si>
  <si>
    <t>SIOP-191</t>
  </si>
  <si>
    <t>SIOP-192</t>
  </si>
  <si>
    <t>SIOP-193</t>
  </si>
  <si>
    <t>SIOP-194</t>
  </si>
  <si>
    <t>SIOP-195</t>
  </si>
  <si>
    <t>SIOP-196</t>
  </si>
  <si>
    <t>SIOP-197</t>
  </si>
  <si>
    <t>SIOP-198</t>
  </si>
  <si>
    <t>SIOP-199</t>
  </si>
  <si>
    <t>SIOP-200</t>
  </si>
  <si>
    <t>SIOP-201</t>
  </si>
  <si>
    <t>SIOP-202</t>
  </si>
  <si>
    <t>SIOP-203</t>
  </si>
  <si>
    <t>SIOP-204</t>
  </si>
  <si>
    <t>SIOP-205</t>
  </si>
  <si>
    <t>SIOP-206</t>
  </si>
  <si>
    <t>SIOP-207</t>
  </si>
  <si>
    <t>SIOP-208</t>
  </si>
  <si>
    <t>SIOP-209</t>
  </si>
  <si>
    <t>SIOP-210</t>
  </si>
  <si>
    <t>SIOP-211</t>
  </si>
  <si>
    <t>SIOP-212</t>
  </si>
  <si>
    <t>SIOP-213</t>
  </si>
  <si>
    <t>SIOP-214</t>
  </si>
  <si>
    <t>SIOP-215</t>
  </si>
  <si>
    <t>SIOP-216</t>
  </si>
  <si>
    <t>SIOP-217</t>
  </si>
  <si>
    <t>SIOP-218</t>
  </si>
  <si>
    <t>SIOP-219</t>
  </si>
  <si>
    <t>SIOP-220</t>
  </si>
  <si>
    <t>SIOP-221</t>
  </si>
  <si>
    <t>SIOP-222</t>
  </si>
  <si>
    <t>SIOP-223</t>
  </si>
  <si>
    <t>SIOP-224</t>
  </si>
  <si>
    <t>SIOP-225</t>
  </si>
  <si>
    <t>SIOP-226</t>
  </si>
  <si>
    <t>SIOP-227</t>
  </si>
  <si>
    <t>SIOP-228</t>
  </si>
  <si>
    <t>SIOP-229</t>
  </si>
  <si>
    <t>SIOP-230</t>
  </si>
  <si>
    <t>SIOP-231</t>
  </si>
  <si>
    <t>SIOP-232</t>
  </si>
  <si>
    <t>SIOP-233</t>
  </si>
  <si>
    <t>SIOP-234</t>
  </si>
  <si>
    <t>SIOP-235</t>
  </si>
  <si>
    <t>SIOP-236</t>
  </si>
  <si>
    <t>SIOP-237</t>
  </si>
  <si>
    <t>SIOP-238</t>
  </si>
  <si>
    <t>SIOP-239</t>
  </si>
  <si>
    <t>SIOP-240</t>
  </si>
  <si>
    <t>SIOP-241</t>
  </si>
  <si>
    <t>SIOP-242</t>
  </si>
  <si>
    <t>SIOP-243</t>
  </si>
  <si>
    <t>SIOP-244</t>
  </si>
  <si>
    <t>SIOP-245</t>
  </si>
  <si>
    <t>SIOP-246</t>
  </si>
  <si>
    <t>SIOP-247</t>
  </si>
  <si>
    <t>SIOP-248</t>
  </si>
  <si>
    <t>SIOP-249</t>
  </si>
  <si>
    <t>SIOP-250</t>
  </si>
  <si>
    <t>SIOP-251</t>
  </si>
  <si>
    <t>SIOP-252</t>
  </si>
  <si>
    <t>SIOP-253</t>
  </si>
  <si>
    <t>SIOP-254</t>
  </si>
  <si>
    <t>SIOP-255</t>
  </si>
  <si>
    <t>SIOP-256</t>
  </si>
  <si>
    <t>SIOP-257</t>
  </si>
  <si>
    <t>SIOP-258</t>
  </si>
  <si>
    <t>SIOP-259</t>
  </si>
  <si>
    <t>SIOP-260</t>
  </si>
  <si>
    <t>SIOP-261</t>
  </si>
  <si>
    <t>SIOP-262</t>
  </si>
  <si>
    <t>SIOP-263</t>
  </si>
  <si>
    <t>SIOP-264</t>
  </si>
  <si>
    <t>SIOP-265</t>
  </si>
  <si>
    <t>SIOP-266</t>
  </si>
  <si>
    <t>SIOP-267</t>
  </si>
  <si>
    <t>SIOP-268</t>
  </si>
  <si>
    <t>SIOP-269</t>
  </si>
  <si>
    <t>SIOP-270</t>
  </si>
  <si>
    <t>SIOP-271</t>
  </si>
  <si>
    <t>SIOP-272</t>
  </si>
  <si>
    <t>SIOP-273</t>
  </si>
  <si>
    <t>SIOP-274</t>
  </si>
  <si>
    <t>SIOP-275</t>
  </si>
  <si>
    <t>SIOP-276</t>
  </si>
  <si>
    <t>SIOP-277</t>
  </si>
  <si>
    <t>SIOP-278</t>
  </si>
  <si>
    <t>SIOP-279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</si>
</sst>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quot;$&quot;#,##0.00"/>
    <numFmt numFmtId="165" formatCode="&quot;$&quot;#,###.00"/>
    <numFmt numFmtId="166" formatCode="0.000"/>
    <numFmt numFmtId="167" formatCode="0.000000"/>
  </numFmts>
  <fonts count="25" x14ac:knownFonts="1">
    <font>
      <sz val="11"/>
      <color theme="1"/>
      <name val="Calibri"/>
      <family val="2"/>
      <scheme val="minor"/>
    </font>
    <font>
      <sz val="10"/>
      <name val="Arial"/>
      <family val="2"/>
    </font>
    <font>
      <sz val="10"/>
      <name val="Calibri"/>
      <family val="2"/>
      <scheme val="minor"/>
    </font>
    <font>
      <b/>
      <sz val="10"/>
      <name val="Calibri"/>
      <family val="2"/>
      <scheme val="minor"/>
    </font>
    <font>
      <sz val="10"/>
      <name val="Arial"/>
      <family val="2"/>
    </font>
    <font>
      <sz val="10"/>
      <color indexed="64"/>
      <name val="Calibri"/>
      <family val="2"/>
      <scheme val="minor"/>
    </font>
    <font>
      <b/>
      <sz val="14"/>
      <name val="Calibri"/>
      <family val="2"/>
      <scheme val="minor"/>
    </font>
    <font>
      <b/>
      <sz val="10"/>
      <color theme="0"/>
      <name val="Calibri"/>
      <family val="2"/>
      <scheme val="minor"/>
    </font>
    <font>
      <sz val="11"/>
      <color theme="1"/>
      <name val="Calibri"/>
      <family val="2"/>
      <scheme val="minor"/>
    </font>
    <font>
      <sz val="12"/>
      <name val="Calibri"/>
      <family val="2"/>
      <scheme val="minor"/>
    </font>
    <font>
      <b/>
      <sz val="12"/>
      <name val="Calibri"/>
      <family val="2"/>
      <scheme val="minor"/>
    </font>
    <font>
      <b/>
      <sz val="12"/>
      <color theme="0"/>
      <name val="Calibri"/>
      <family val="2"/>
      <scheme val="minor"/>
    </font>
    <font>
      <b/>
      <sz val="11"/>
      <color theme="1"/>
      <name val="Calibri"/>
      <family val="2"/>
      <scheme val="minor"/>
    </font>
    <font>
      <sz val="10"/>
      <color theme="1"/>
      <name val="Calibri"/>
      <family val="2"/>
      <scheme val="minor"/>
    </font>
    <font>
      <b/>
      <sz val="11"/>
      <color theme="4"/>
      <name val="Calibri"/>
      <family val="2"/>
      <scheme val="minor"/>
    </font>
    <font>
      <b/>
      <sz val="10"/>
      <color theme="5"/>
      <name val="Calibri"/>
      <family val="2"/>
      <scheme val="minor"/>
    </font>
    <font>
      <b/>
      <sz val="11"/>
      <color theme="5"/>
      <name val="Calibri"/>
      <family val="2"/>
      <scheme val="minor"/>
    </font>
    <font>
      <b/>
      <sz val="11"/>
      <name val="Calibri"/>
      <family val="2"/>
      <scheme val="minor"/>
    </font>
    <font>
      <sz val="10"/>
      <color rgb="FFFF0000"/>
      <name val="Calibri"/>
      <family val="2"/>
      <scheme val="minor"/>
    </font>
    <font>
      <b/>
      <sz val="10"/>
      <color theme="4" tint="-0.249977111117893"/>
      <name val="Calibri"/>
      <family val="2"/>
      <scheme val="minor"/>
    </font>
    <font>
      <b/>
      <sz val="11"/>
      <color theme="4" tint="-0.249977111117893"/>
      <name val="Calibri"/>
      <family val="2"/>
      <scheme val="minor"/>
    </font>
    <font>
      <sz val="10"/>
      <color theme="4" tint="-0.249977111117893"/>
      <name val="Calibri"/>
      <family val="2"/>
      <scheme val="minor"/>
    </font>
    <font>
      <b/>
      <sz val="10"/>
      <color theme="5" tint="-0.249977111117893"/>
      <name val="Calibri"/>
      <family val="2"/>
      <scheme val="minor"/>
    </font>
    <font>
      <b/>
      <sz val="11"/>
      <color theme="5" tint="-0.249977111117893"/>
      <name val="Calibri"/>
      <family val="2"/>
      <scheme val="minor"/>
    </font>
    <font>
      <sz val="10"/>
      <color theme="5" tint="-0.249977111117893"/>
      <name val="Calibri"/>
      <family val="2"/>
      <scheme val="minor"/>
    </font>
  </fonts>
  <fills count="4">
    <fill>
      <patternFill patternType="none"/>
    </fill>
    <fill>
      <patternFill patternType="gray125"/>
    </fill>
    <fill>
      <patternFill patternType="solid">
        <fgColor rgb="FF33CC33"/>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1" fillId="0" borderId="0"/>
    <xf numFmtId="0" fontId="4" fillId="0" borderId="0"/>
    <xf numFmtId="44" fontId="4" fillId="0" borderId="0" applyFont="0" applyFill="0" applyBorder="0" applyAlignment="0" applyProtection="0"/>
    <xf numFmtId="0" fontId="4" fillId="0" borderId="0"/>
    <xf numFmtId="44" fontId="1"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137">
    <xf numFmtId="0" fontId="0" fillId="0" borderId="0" xfId="0"/>
    <xf numFmtId="0" fontId="2" fillId="0" borderId="0" xfId="1" applyFont="1" applyAlignment="1">
      <alignment vertical="top"/>
    </xf>
    <xf numFmtId="0" fontId="2" fillId="0" borderId="0" xfId="1" applyFont="1" applyFill="1" applyAlignment="1">
      <alignment vertical="top"/>
    </xf>
    <xf numFmtId="0" fontId="3" fillId="0" borderId="0" xfId="1" applyFont="1" applyFill="1" applyBorder="1" applyAlignment="1">
      <alignment vertical="top"/>
    </xf>
    <xf numFmtId="0" fontId="5" fillId="0" borderId="0" xfId="4" applyFont="1" applyAlignment="1">
      <alignment vertical="top"/>
    </xf>
    <xf numFmtId="0" fontId="6" fillId="0" borderId="2" xfId="1" applyFont="1" applyBorder="1" applyAlignment="1">
      <alignment horizontal="justify" vertical="top"/>
    </xf>
    <xf numFmtId="0" fontId="6" fillId="0" borderId="6" xfId="1" applyFont="1" applyBorder="1" applyAlignment="1">
      <alignment horizontal="justify" vertical="top"/>
    </xf>
    <xf numFmtId="44" fontId="2" fillId="0" borderId="0" xfId="1" applyNumberFormat="1" applyFont="1" applyFill="1" applyAlignment="1">
      <alignment vertical="top"/>
    </xf>
    <xf numFmtId="164" fontId="2" fillId="0" borderId="0" xfId="1" applyNumberFormat="1" applyFont="1" applyFill="1" applyAlignment="1">
      <alignment vertical="top"/>
    </xf>
    <xf numFmtId="0" fontId="3" fillId="0" borderId="4" xfId="1" applyFont="1" applyBorder="1" applyAlignment="1">
      <alignment vertical="top"/>
    </xf>
    <xf numFmtId="0" fontId="3" fillId="0" borderId="7" xfId="1" applyFont="1" applyBorder="1" applyAlignment="1">
      <alignment vertical="top"/>
    </xf>
    <xf numFmtId="0" fontId="3" fillId="0" borderId="1" xfId="1" applyFont="1" applyFill="1" applyBorder="1" applyAlignment="1">
      <alignment horizontal="left" vertical="top"/>
    </xf>
    <xf numFmtId="14" fontId="2" fillId="0" borderId="4" xfId="1" applyNumberFormat="1" applyFont="1" applyBorder="1" applyAlignment="1">
      <alignment horizontal="left" vertical="top"/>
    </xf>
    <xf numFmtId="14" fontId="2" fillId="0" borderId="7" xfId="1" applyNumberFormat="1" applyFont="1" applyBorder="1" applyAlignment="1">
      <alignment horizontal="left" vertical="top"/>
    </xf>
    <xf numFmtId="0" fontId="2" fillId="0" borderId="7" xfId="1" applyNumberFormat="1" applyFont="1" applyBorder="1" applyAlignment="1">
      <alignment horizontal="left" vertical="top"/>
    </xf>
    <xf numFmtId="14" fontId="2" fillId="0" borderId="11" xfId="1" applyNumberFormat="1" applyFont="1" applyBorder="1" applyAlignment="1">
      <alignment horizontal="left" vertical="top"/>
    </xf>
    <xf numFmtId="0" fontId="3" fillId="0" borderId="11" xfId="1" applyFont="1" applyBorder="1" applyAlignment="1">
      <alignment vertical="top"/>
    </xf>
    <xf numFmtId="0" fontId="3" fillId="0" borderId="2" xfId="1" applyFont="1" applyFill="1" applyBorder="1" applyAlignment="1">
      <alignment horizontal="left" vertical="top"/>
    </xf>
    <xf numFmtId="0" fontId="3" fillId="0" borderId="2" xfId="1" applyFont="1" applyBorder="1" applyAlignment="1">
      <alignment horizontal="center" vertical="top"/>
    </xf>
    <xf numFmtId="0" fontId="6" fillId="0" borderId="8" xfId="1" applyFont="1" applyBorder="1" applyAlignment="1">
      <alignment horizontal="justify" vertical="top"/>
    </xf>
    <xf numFmtId="49" fontId="7" fillId="2" borderId="12" xfId="2" applyNumberFormat="1" applyFont="1" applyFill="1" applyBorder="1" applyAlignment="1">
      <alignment horizontal="center" vertical="center"/>
    </xf>
    <xf numFmtId="49" fontId="7" fillId="2" borderId="13" xfId="2" applyNumberFormat="1" applyFont="1" applyFill="1" applyBorder="1" applyAlignment="1">
      <alignment horizontal="center" vertical="center"/>
    </xf>
    <xf numFmtId="49" fontId="7" fillId="2" borderId="13" xfId="2" applyNumberFormat="1" applyFont="1" applyFill="1" applyBorder="1" applyAlignment="1">
      <alignment horizontal="center" vertical="center" wrapText="1"/>
    </xf>
    <xf numFmtId="49" fontId="7" fillId="2" borderId="14" xfId="2" applyNumberFormat="1" applyFont="1" applyFill="1" applyBorder="1" applyAlignment="1">
      <alignment horizontal="center" vertical="center"/>
    </xf>
    <xf numFmtId="0" fontId="3" fillId="3" borderId="0" xfId="1" applyFont="1" applyFill="1" applyAlignment="1">
      <alignment horizontal="center" vertical="top"/>
    </xf>
    <xf numFmtId="0" fontId="3" fillId="0" borderId="0" xfId="1" applyFont="1" applyAlignment="1">
      <alignment vertical="top"/>
    </xf>
    <xf numFmtId="0" fontId="9" fillId="0" borderId="0" xfId="1" applyFont="1" applyFill="1" applyAlignment="1">
      <alignment vertical="top"/>
    </xf>
    <xf numFmtId="0" fontId="10" fillId="3" borderId="0" xfId="1" applyFont="1" applyFill="1" applyAlignment="1">
      <alignment vertical="top"/>
    </xf>
    <xf numFmtId="0" fontId="11" fillId="2" borderId="0" xfId="4" applyFont="1" applyFill="1" applyBorder="1" applyAlignment="1">
      <alignment horizontal="justify" vertical="top"/>
    </xf>
    <xf numFmtId="165" fontId="11" fillId="2" borderId="0" xfId="4" applyNumberFormat="1" applyFont="1" applyFill="1" applyAlignment="1">
      <alignment vertical="top"/>
    </xf>
    <xf numFmtId="166" fontId="2" fillId="0" borderId="0" xfId="1" applyNumberFormat="1" applyFont="1" applyAlignment="1">
      <alignment vertical="top"/>
    </xf>
    <xf numFmtId="166" fontId="3" fillId="0" borderId="0" xfId="1" applyNumberFormat="1" applyFont="1" applyFill="1" applyBorder="1" applyAlignment="1">
      <alignment vertical="top"/>
    </xf>
    <xf numFmtId="166" fontId="7" fillId="2" borderId="13" xfId="2" applyNumberFormat="1" applyFont="1" applyFill="1" applyBorder="1" applyAlignment="1">
      <alignment horizontal="center" vertical="center"/>
    </xf>
    <xf numFmtId="166" fontId="9" fillId="0" borderId="0" xfId="1" applyNumberFormat="1" applyFont="1" applyFill="1" applyAlignment="1">
      <alignment vertical="top"/>
    </xf>
    <xf numFmtId="166" fontId="2" fillId="0" borderId="0" xfId="1" applyNumberFormat="1" applyFont="1" applyFill="1" applyAlignment="1">
      <alignment vertical="top"/>
    </xf>
    <xf numFmtId="0" fontId="12" fillId="0" borderId="0" xfId="2" applyFont="1" applyFill="1" applyBorder="1" applyAlignment="1">
      <alignment horizontal="justify" vertical="top"/>
    </xf>
    <xf numFmtId="0" fontId="13" fillId="0" borderId="0" xfId="2" applyFont="1" applyFill="1" applyBorder="1" applyAlignment="1">
      <alignment horizontal="left" vertical="center"/>
    </xf>
    <xf numFmtId="0" fontId="13" fillId="0" borderId="0" xfId="2" applyFont="1" applyFill="1" applyBorder="1" applyAlignment="1">
      <alignment horizontal="center" vertical="center"/>
    </xf>
    <xf numFmtId="0" fontId="13" fillId="0" borderId="0" xfId="2" applyFont="1" applyFill="1" applyBorder="1" applyAlignment="1">
      <alignment horizontal="center" vertical="center" wrapText="1"/>
    </xf>
    <xf numFmtId="49" fontId="13" fillId="0" borderId="0" xfId="2" applyNumberFormat="1" applyFont="1" applyFill="1" applyBorder="1" applyAlignment="1">
      <alignment horizontal="center" vertical="center" wrapText="1"/>
    </xf>
    <xf numFmtId="164" fontId="8" fillId="0" borderId="0" xfId="6" applyNumberFormat="1" applyFont="1" applyFill="1" applyBorder="1" applyAlignment="1">
      <alignment horizontal="center" vertical="center"/>
    </xf>
    <xf numFmtId="0" fontId="13" fillId="0" borderId="0" xfId="2" applyFont="1" applyFill="1" applyBorder="1" applyAlignment="1">
      <alignment horizontal="left" vertical="top" wrapText="1"/>
    </xf>
    <xf numFmtId="164" fontId="13" fillId="0" borderId="0" xfId="2" applyNumberFormat="1" applyFont="1" applyFill="1" applyBorder="1" applyAlignment="1">
      <alignment horizontal="left" vertical="top" wrapText="1"/>
    </xf>
    <xf numFmtId="0" fontId="8" fillId="0" borderId="0" xfId="2" applyNumberFormat="1" applyFont="1" applyFill="1" applyBorder="1" applyAlignment="1">
      <alignment horizontal="justify" vertical="top" wrapText="1"/>
    </xf>
    <xf numFmtId="0" fontId="2" fillId="0" borderId="0" xfId="1" applyFont="1" applyAlignment="1">
      <alignment horizontal="center" vertical="top"/>
    </xf>
    <xf numFmtId="0" fontId="3" fillId="0" borderId="5" xfId="1" applyNumberFormat="1" applyFont="1" applyBorder="1" applyAlignment="1">
      <alignment horizontal="center" vertical="top"/>
    </xf>
    <xf numFmtId="0" fontId="3" fillId="0" borderId="0" xfId="1" applyFont="1" applyFill="1" applyBorder="1" applyAlignment="1">
      <alignment horizontal="center" vertical="top"/>
    </xf>
    <xf numFmtId="49" fontId="7" fillId="2" borderId="13" xfId="2" applyNumberFormat="1" applyFont="1" applyFill="1" applyBorder="1" applyAlignment="1">
      <alignment horizontal="center" vertical="top"/>
    </xf>
    <xf numFmtId="0" fontId="13" fillId="0" borderId="0" xfId="2" applyFont="1" applyFill="1" applyBorder="1" applyAlignment="1">
      <alignment horizontal="center" vertical="top"/>
    </xf>
    <xf numFmtId="0" fontId="13" fillId="0" borderId="0" xfId="2" applyFont="1" applyFill="1" applyBorder="1" applyAlignment="1">
      <alignment horizontal="center" vertical="top" wrapText="1"/>
    </xf>
    <xf numFmtId="0" fontId="10" fillId="3" borderId="0" xfId="1" applyFont="1" applyFill="1" applyAlignment="1">
      <alignment horizontal="center" vertical="top"/>
    </xf>
    <xf numFmtId="0" fontId="9" fillId="0" borderId="0" xfId="1" applyFont="1" applyFill="1" applyAlignment="1">
      <alignment horizontal="center" vertical="top"/>
    </xf>
    <xf numFmtId="0" fontId="2" fillId="0" borderId="0" xfId="1" applyFont="1" applyFill="1" applyAlignment="1">
      <alignment horizontal="center" vertical="top"/>
    </xf>
    <xf numFmtId="43" fontId="2" fillId="0" borderId="0" xfId="6" applyFont="1" applyAlignment="1">
      <alignment vertical="top"/>
    </xf>
    <xf numFmtId="43" fontId="2" fillId="0" borderId="0" xfId="1" applyNumberFormat="1" applyFont="1" applyAlignment="1">
      <alignment vertical="top"/>
    </xf>
    <xf numFmtId="0" fontId="12" fillId="0" borderId="0" xfId="1" applyFont="1" applyFill="1" applyAlignment="1">
      <alignment horizontal="center" vertical="top" shrinkToFit="1"/>
    </xf>
    <xf numFmtId="0" fontId="12" fillId="0" borderId="0" xfId="1" applyFont="1" applyFill="1" applyAlignment="1">
      <alignment horizontal="justify" vertical="top" shrinkToFit="1"/>
    </xf>
    <xf numFmtId="166" fontId="12" fillId="0" borderId="0" xfId="1" applyNumberFormat="1" applyFont="1" applyFill="1" applyAlignment="1">
      <alignment horizontal="right" vertical="top" shrinkToFit="1"/>
    </xf>
    <xf numFmtId="164" fontId="12" fillId="0" borderId="0" xfId="3" applyNumberFormat="1" applyFont="1" applyFill="1" applyAlignment="1">
      <alignment horizontal="right" vertical="top" shrinkToFit="1"/>
    </xf>
    <xf numFmtId="0" fontId="12" fillId="0" borderId="0" xfId="2" applyFont="1" applyFill="1" applyBorder="1" applyAlignment="1">
      <alignment horizontal="center" vertical="center"/>
    </xf>
    <xf numFmtId="0" fontId="12" fillId="0" borderId="0" xfId="2" applyFont="1" applyFill="1" applyBorder="1" applyAlignment="1">
      <alignment horizontal="justify" vertical="center"/>
    </xf>
    <xf numFmtId="164" fontId="12" fillId="0" borderId="0" xfId="3" applyNumberFormat="1" applyFont="1" applyFill="1" applyAlignment="1">
      <alignment horizontal="right" vertical="center" shrinkToFit="1"/>
    </xf>
    <xf numFmtId="164" fontId="12" fillId="0" borderId="0" xfId="1" applyNumberFormat="1" applyFont="1" applyFill="1" applyAlignment="1">
      <alignment horizontal="center" vertical="center" shrinkToFit="1"/>
    </xf>
    <xf numFmtId="44" fontId="8" fillId="0" borderId="0" xfId="7" applyFont="1" applyFill="1" applyBorder="1" applyAlignment="1">
      <alignment horizontal="center" vertical="top"/>
    </xf>
    <xf numFmtId="2" fontId="13" fillId="0" borderId="0" xfId="2" applyNumberFormat="1" applyFont="1" applyFill="1" applyBorder="1" applyAlignment="1">
      <alignment horizontal="right" vertical="top" wrapText="1"/>
    </xf>
    <xf numFmtId="164" fontId="13" fillId="0" borderId="0" xfId="2" applyNumberFormat="1" applyFont="1" applyFill="1" applyBorder="1" applyAlignment="1">
      <alignment horizontal="right" vertical="top" wrapText="1"/>
    </xf>
    <xf numFmtId="0" fontId="0" fillId="0" borderId="0" xfId="2" applyNumberFormat="1" applyFont="1" applyFill="1" applyBorder="1" applyAlignment="1">
      <alignment horizontal="justify" vertical="top" wrapText="1"/>
    </xf>
    <xf numFmtId="0" fontId="14" fillId="0" borderId="0" xfId="2" applyNumberFormat="1" applyFont="1" applyFill="1" applyBorder="1" applyAlignment="1">
      <alignment horizontal="justify" vertical="top" wrapText="1"/>
    </xf>
    <xf numFmtId="0" fontId="15" fillId="0" borderId="0" xfId="2" applyFont="1" applyFill="1" applyBorder="1" applyAlignment="1">
      <alignment horizontal="left" vertical="top" wrapText="1"/>
    </xf>
    <xf numFmtId="0" fontId="16" fillId="0" borderId="0" xfId="2" applyNumberFormat="1" applyFont="1" applyFill="1" applyBorder="1" applyAlignment="1">
      <alignment horizontal="justify" vertical="top" wrapText="1"/>
    </xf>
    <xf numFmtId="44" fontId="16" fillId="0" borderId="0" xfId="7" applyFont="1" applyFill="1" applyBorder="1" applyAlignment="1">
      <alignment horizontal="center" vertical="top"/>
    </xf>
    <xf numFmtId="44" fontId="14" fillId="0" borderId="0" xfId="7" applyFont="1" applyFill="1" applyBorder="1" applyAlignment="1">
      <alignment horizontal="center" vertical="top"/>
    </xf>
    <xf numFmtId="0" fontId="17" fillId="0" borderId="0" xfId="2" applyNumberFormat="1" applyFont="1" applyFill="1" applyBorder="1" applyAlignment="1">
      <alignment horizontal="justify" vertical="top" wrapText="1"/>
    </xf>
    <xf numFmtId="44" fontId="12" fillId="0" borderId="0" xfId="7" applyFont="1" applyFill="1" applyBorder="1" applyAlignment="1">
      <alignment horizontal="center" vertical="top"/>
    </xf>
    <xf numFmtId="0" fontId="2" fillId="0" borderId="0" xfId="2" applyFont="1" applyFill="1" applyBorder="1" applyAlignment="1">
      <alignment horizontal="center" vertical="top" wrapText="1"/>
    </xf>
    <xf numFmtId="2" fontId="2" fillId="0" borderId="0" xfId="2" applyNumberFormat="1" applyFont="1" applyFill="1" applyBorder="1" applyAlignment="1">
      <alignment horizontal="right" vertical="top" wrapText="1"/>
    </xf>
    <xf numFmtId="164" fontId="2" fillId="0" borderId="0" xfId="2" applyNumberFormat="1" applyFont="1" applyFill="1" applyBorder="1" applyAlignment="1">
      <alignment horizontal="left" vertical="top" wrapText="1"/>
    </xf>
    <xf numFmtId="49" fontId="2" fillId="0" borderId="0" xfId="2" applyNumberFormat="1" applyFont="1" applyFill="1" applyBorder="1" applyAlignment="1">
      <alignment horizontal="center" vertical="center" wrapText="1"/>
    </xf>
    <xf numFmtId="44" fontId="17" fillId="0" borderId="0" xfId="7" applyFont="1" applyFill="1" applyBorder="1" applyAlignment="1">
      <alignment horizontal="center" vertical="top"/>
    </xf>
    <xf numFmtId="164" fontId="2" fillId="0" borderId="0" xfId="5" applyNumberFormat="1" applyFont="1" applyFill="1" applyAlignment="1">
      <alignment horizontal="right" vertical="top" shrinkToFit="1"/>
    </xf>
    <xf numFmtId="164" fontId="5" fillId="0" borderId="0" xfId="4" applyNumberFormat="1" applyFont="1" applyAlignment="1">
      <alignment vertical="top"/>
    </xf>
    <xf numFmtId="2" fontId="2" fillId="0" borderId="0" xfId="1" applyNumberFormat="1" applyFont="1" applyAlignment="1">
      <alignment vertical="top"/>
    </xf>
    <xf numFmtId="164" fontId="18" fillId="0" borderId="0" xfId="2" applyNumberFormat="1" applyFont="1" applyFill="1" applyBorder="1" applyAlignment="1">
      <alignment horizontal="right" vertical="top" wrapText="1"/>
    </xf>
    <xf numFmtId="164" fontId="2" fillId="0" borderId="0" xfId="1" applyNumberFormat="1" applyFont="1" applyAlignment="1">
      <alignment vertical="top"/>
    </xf>
    <xf numFmtId="0" fontId="3" fillId="0" borderId="0" xfId="2" applyNumberFormat="1" applyFont="1" applyFill="1" applyBorder="1" applyAlignment="1">
      <alignment horizontal="justify" vertical="top" wrapText="1"/>
    </xf>
    <xf numFmtId="44" fontId="3" fillId="0" borderId="0" xfId="7" applyFont="1" applyFill="1" applyBorder="1" applyAlignment="1">
      <alignment horizontal="center" vertical="top"/>
    </xf>
    <xf numFmtId="0" fontId="19" fillId="0" borderId="0" xfId="2" applyFont="1" applyFill="1" applyBorder="1" applyAlignment="1">
      <alignment horizontal="left" vertical="top" wrapText="1"/>
    </xf>
    <xf numFmtId="0" fontId="20" fillId="0" borderId="0" xfId="2" applyNumberFormat="1" applyFont="1" applyFill="1" applyBorder="1" applyAlignment="1">
      <alignment horizontal="justify" vertical="top" wrapText="1"/>
    </xf>
    <xf numFmtId="0" fontId="21" fillId="0" borderId="0" xfId="2" applyFont="1" applyFill="1" applyBorder="1" applyAlignment="1">
      <alignment horizontal="center" vertical="top" wrapText="1"/>
    </xf>
    <xf numFmtId="2" fontId="21" fillId="0" borderId="0" xfId="2" applyNumberFormat="1" applyFont="1" applyFill="1" applyBorder="1" applyAlignment="1">
      <alignment horizontal="right" vertical="top" wrapText="1"/>
    </xf>
    <xf numFmtId="164" fontId="21" fillId="0" borderId="0" xfId="2" applyNumberFormat="1" applyFont="1" applyFill="1" applyBorder="1" applyAlignment="1">
      <alignment horizontal="left" vertical="top" wrapText="1"/>
    </xf>
    <xf numFmtId="49" fontId="21" fillId="0" borderId="0" xfId="2" applyNumberFormat="1" applyFont="1" applyFill="1" applyBorder="1" applyAlignment="1">
      <alignment horizontal="center" vertical="center" wrapText="1"/>
    </xf>
    <xf numFmtId="44" fontId="20" fillId="0" borderId="0" xfId="7" applyFont="1" applyFill="1" applyBorder="1" applyAlignment="1">
      <alignment horizontal="center" vertical="top"/>
    </xf>
    <xf numFmtId="164" fontId="2" fillId="0" borderId="0" xfId="2" applyNumberFormat="1" applyFont="1" applyFill="1" applyBorder="1" applyAlignment="1">
      <alignment horizontal="right" vertical="top" wrapText="1"/>
    </xf>
    <xf numFmtId="0" fontId="22" fillId="0" borderId="0" xfId="2" applyFont="1" applyFill="1" applyBorder="1" applyAlignment="1">
      <alignment horizontal="left" vertical="top" wrapText="1"/>
    </xf>
    <xf numFmtId="0" fontId="23" fillId="0" borderId="0" xfId="2" applyNumberFormat="1" applyFont="1" applyFill="1" applyBorder="1" applyAlignment="1">
      <alignment horizontal="justify" vertical="top" wrapText="1"/>
    </xf>
    <xf numFmtId="0" fontId="24" fillId="0" borderId="0" xfId="2" applyFont="1" applyFill="1" applyBorder="1" applyAlignment="1">
      <alignment horizontal="center" vertical="top" wrapText="1"/>
    </xf>
    <xf numFmtId="2" fontId="24" fillId="0" borderId="0" xfId="2" applyNumberFormat="1" applyFont="1" applyFill="1" applyBorder="1" applyAlignment="1">
      <alignment horizontal="right" vertical="top" wrapText="1"/>
    </xf>
    <xf numFmtId="164" fontId="24" fillId="0" borderId="0" xfId="2" applyNumberFormat="1" applyFont="1" applyFill="1" applyBorder="1" applyAlignment="1">
      <alignment horizontal="right" vertical="top" wrapText="1"/>
    </xf>
    <xf numFmtId="49" fontId="24" fillId="0" borderId="0" xfId="2" applyNumberFormat="1" applyFont="1" applyFill="1" applyBorder="1" applyAlignment="1">
      <alignment horizontal="center" vertical="center" wrapText="1"/>
    </xf>
    <xf numFmtId="44" fontId="23" fillId="0" borderId="0" xfId="7" applyFont="1" applyFill="1" applyBorder="1" applyAlignment="1">
      <alignment horizontal="center" vertical="top"/>
    </xf>
    <xf numFmtId="44" fontId="19" fillId="0" borderId="0" xfId="7" applyFont="1" applyFill="1" applyBorder="1" applyAlignment="1">
      <alignment horizontal="left" vertical="top" wrapText="1"/>
    </xf>
    <xf numFmtId="44" fontId="22" fillId="0" borderId="0" xfId="7" applyFont="1" applyFill="1" applyBorder="1" applyAlignment="1">
      <alignment horizontal="left" vertical="top" wrapText="1"/>
    </xf>
    <xf numFmtId="44" fontId="3" fillId="0" borderId="0" xfId="7" applyFont="1" applyFill="1" applyBorder="1" applyAlignment="1">
      <alignment horizontal="left" vertical="top" wrapText="1"/>
    </xf>
    <xf numFmtId="0" fontId="3" fillId="0" borderId="0" xfId="2" applyFont="1" applyFill="1" applyBorder="1" applyAlignment="1">
      <alignment horizontal="left" vertical="center" wrapText="1"/>
    </xf>
    <xf numFmtId="0" fontId="12" fillId="0" borderId="0" xfId="1" applyFont="1" applyFill="1" applyAlignment="1">
      <alignment horizontal="left" vertical="center" wrapText="1"/>
    </xf>
    <xf numFmtId="167" fontId="10" fillId="3" borderId="0" xfId="1" applyNumberFormat="1" applyFont="1" applyFill="1" applyAlignment="1">
      <alignment vertical="top"/>
    </xf>
    <xf numFmtId="0" fontId="11" fillId="2" borderId="0" xfId="4" applyNumberFormat="1" applyFont="1" applyFill="1" applyBorder="1" applyAlignment="1">
      <alignment horizontal="center" vertical="top"/>
    </xf>
    <xf numFmtId="0" fontId="7" fillId="2" borderId="0" xfId="4" applyNumberFormat="1" applyFont="1" applyFill="1" applyAlignment="1">
      <alignment horizontal="center" vertical="top"/>
    </xf>
    <xf numFmtId="0" fontId="3" fillId="0" borderId="6" xfId="1" applyFont="1" applyBorder="1" applyAlignment="1">
      <alignment horizontal="center" vertical="top"/>
    </xf>
    <xf numFmtId="0" fontId="3" fillId="0" borderId="8" xfId="1" applyFont="1" applyBorder="1" applyAlignment="1">
      <alignment horizontal="center" vertical="top"/>
    </xf>
    <xf numFmtId="0" fontId="7" fillId="2" borderId="12" xfId="1" applyFont="1" applyFill="1" applyBorder="1" applyAlignment="1">
      <alignment horizontal="center" vertical="top"/>
    </xf>
    <xf numFmtId="0" fontId="7" fillId="2" borderId="13" xfId="1" applyFont="1" applyFill="1" applyBorder="1" applyAlignment="1">
      <alignment horizontal="center" vertical="top"/>
    </xf>
    <xf numFmtId="0" fontId="7" fillId="2" borderId="14" xfId="1" applyFont="1" applyFill="1" applyBorder="1" applyAlignment="1">
      <alignment horizontal="center" vertical="top"/>
    </xf>
    <xf numFmtId="0" fontId="3" fillId="0" borderId="6" xfId="1" applyFont="1" applyBorder="1" applyAlignment="1">
      <alignment horizontal="justify" vertical="top"/>
    </xf>
    <xf numFmtId="0" fontId="2" fillId="0" borderId="1" xfId="1" applyFont="1" applyBorder="1" applyAlignment="1">
      <alignment horizontal="center" vertical="top"/>
    </xf>
    <xf numFmtId="0" fontId="2" fillId="0" borderId="5" xfId="1" applyFont="1" applyBorder="1" applyAlignment="1">
      <alignment horizontal="center" vertical="top"/>
    </xf>
    <xf numFmtId="0" fontId="2" fillId="0" borderId="6" xfId="1" applyFont="1" applyBorder="1" applyAlignment="1">
      <alignment horizontal="center" vertical="top"/>
    </xf>
    <xf numFmtId="0" fontId="2" fillId="0" borderId="8" xfId="1" applyFont="1" applyBorder="1" applyAlignment="1">
      <alignment horizontal="center" vertical="top"/>
    </xf>
    <xf numFmtId="0" fontId="3" fillId="0" borderId="3" xfId="1" applyFont="1" applyBorder="1" applyAlignment="1">
      <alignment horizontal="center" vertical="top"/>
    </xf>
    <xf numFmtId="0" fontId="3" fillId="0" borderId="4" xfId="1" applyFont="1" applyBorder="1" applyAlignment="1">
      <alignment horizontal="center" vertical="top"/>
    </xf>
    <xf numFmtId="0" fontId="2" fillId="0" borderId="0" xfId="1" applyFont="1" applyBorder="1" applyAlignment="1">
      <alignment horizontal="center" vertical="top"/>
    </xf>
    <xf numFmtId="0" fontId="2" fillId="0" borderId="7" xfId="1" applyFont="1" applyBorder="1" applyAlignment="1">
      <alignment horizontal="center" vertical="top"/>
    </xf>
    <xf numFmtId="14" fontId="3" fillId="0" borderId="1" xfId="1" applyNumberFormat="1" applyFont="1" applyBorder="1" applyAlignment="1">
      <alignment horizontal="right" vertical="top"/>
    </xf>
    <xf numFmtId="14" fontId="3" fillId="0" borderId="3" xfId="1" applyNumberFormat="1" applyFont="1" applyBorder="1" applyAlignment="1">
      <alignment horizontal="right" vertical="top"/>
    </xf>
    <xf numFmtId="0" fontId="9" fillId="0" borderId="6" xfId="1" applyNumberFormat="1" applyFont="1" applyBorder="1" applyAlignment="1">
      <alignment horizontal="justify" vertical="top"/>
    </xf>
    <xf numFmtId="0" fontId="9" fillId="0" borderId="8" xfId="1" applyNumberFormat="1" applyFont="1" applyBorder="1" applyAlignment="1">
      <alignment horizontal="justify" vertical="top"/>
    </xf>
    <xf numFmtId="14" fontId="3" fillId="0" borderId="5" xfId="1" applyNumberFormat="1" applyFont="1" applyBorder="1" applyAlignment="1">
      <alignment horizontal="right" vertical="top"/>
    </xf>
    <xf numFmtId="14" fontId="3" fillId="0" borderId="0" xfId="1" applyNumberFormat="1" applyFont="1" applyBorder="1" applyAlignment="1">
      <alignment horizontal="right" vertical="top"/>
    </xf>
    <xf numFmtId="14" fontId="3" fillId="0" borderId="9" xfId="1" applyNumberFormat="1" applyFont="1" applyBorder="1" applyAlignment="1">
      <alignment horizontal="right" vertical="top"/>
    </xf>
    <xf numFmtId="14" fontId="3" fillId="0" borderId="10" xfId="1" applyNumberFormat="1" applyFont="1" applyBorder="1" applyAlignment="1">
      <alignment horizontal="right" vertical="top"/>
    </xf>
    <xf numFmtId="0" fontId="3" fillId="0" borderId="1" xfId="1" applyFont="1" applyBorder="1" applyAlignment="1">
      <alignment horizontal="center" vertical="top"/>
    </xf>
    <xf numFmtId="0" fontId="2" fillId="0" borderId="6" xfId="1" applyNumberFormat="1" applyFont="1" applyBorder="1" applyAlignment="1">
      <alignment horizontal="left" vertical="top"/>
    </xf>
    <xf numFmtId="0" fontId="2" fillId="0" borderId="8" xfId="1" applyNumberFormat="1" applyFont="1" applyBorder="1" applyAlignment="1">
      <alignment horizontal="left" vertical="top"/>
    </xf>
    <xf numFmtId="0" fontId="2" fillId="0" borderId="9" xfId="1" applyFont="1" applyBorder="1" applyAlignment="1">
      <alignment horizontal="center" vertical="top"/>
    </xf>
    <xf numFmtId="0" fontId="2" fillId="0" borderId="10" xfId="1" applyFont="1" applyBorder="1" applyAlignment="1">
      <alignment horizontal="center" vertical="top"/>
    </xf>
    <xf numFmtId="0" fontId="2" fillId="0" borderId="11" xfId="1" applyFont="1" applyBorder="1" applyAlignment="1">
      <alignment horizontal="center" vertical="top"/>
    </xf>
  </cellXfs>
  <cellStyles count="8">
    <cellStyle name="Millares" xfId="6" builtinId="3"/>
    <cellStyle name="Moneda" xfId="7" builtinId="4"/>
    <cellStyle name="Moneda 2" xfId="3"/>
    <cellStyle name="Moneda 2 2" xfId="5"/>
    <cellStyle name="Normal" xfId="0" builtinId="0"/>
    <cellStyle name="Normal 2" xfId="1"/>
    <cellStyle name="Normal 2 2" xfId="4"/>
    <cellStyle name="Normal 3" xfId="2"/>
  </cellStyles>
  <dxfs count="0"/>
  <tableStyles count="0" defaultTableStyle="TableStyleMedium2" defaultPivotStyle="PivotStyleLight16"/>
  <colors>
    <mruColors>
      <color rgb="FF33CC33"/>
      <color rgb="FF008000"/>
      <color rgb="FF0095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262552</xdr:colOff>
      <xdr:row>4</xdr:row>
      <xdr:rowOff>130631</xdr:rowOff>
    </xdr:from>
    <xdr:to>
      <xdr:col>1</xdr:col>
      <xdr:colOff>1366892</xdr:colOff>
      <xdr:row>8</xdr:row>
      <xdr:rowOff>192633</xdr:rowOff>
    </xdr:to>
    <xdr:pic>
      <xdr:nvPicPr>
        <xdr:cNvPr id="5" name="Imagen 4">
          <a:extLst>
            <a:ext uri="{FF2B5EF4-FFF2-40B4-BE49-F238E27FC236}">
              <a16:creationId xmlns:a16="http://schemas.microsoft.com/office/drawing/2014/main" id="{0942A209-4D16-4574-AE19-D331D116C6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02" y="940256"/>
          <a:ext cx="1104340" cy="928777"/>
        </a:xfrm>
        <a:prstGeom prst="rect">
          <a:avLst/>
        </a:prstGeom>
      </xdr:spPr>
    </xdr:pic>
    <xdr:clientData/>
  </xdr:twoCellAnchor>
  <xdr:twoCellAnchor>
    <xdr:from>
      <xdr:col>6</xdr:col>
      <xdr:colOff>1444296</xdr:colOff>
      <xdr:row>4</xdr:row>
      <xdr:rowOff>213635</xdr:rowOff>
    </xdr:from>
    <xdr:to>
      <xdr:col>7</xdr:col>
      <xdr:colOff>1447210</xdr:colOff>
      <xdr:row>5</xdr:row>
      <xdr:rowOff>206456</xdr:rowOff>
    </xdr:to>
    <xdr:pic>
      <xdr:nvPicPr>
        <xdr:cNvPr id="8" name="Imagen 7">
          <a:extLst>
            <a:ext uri="{FF2B5EF4-FFF2-40B4-BE49-F238E27FC236}">
              <a16:creationId xmlns:a16="http://schemas.microsoft.com/office/drawing/2014/main" id="{47A73678-DB79-4B13-AB27-66514F0A79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97846" y="1023260"/>
          <a:ext cx="1450714" cy="2309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ctor/DOCTOS%20TOMAS/CENTRO%20DE%20SALUD%20SAN%20MIGUEL%20DE%20HIDALGO%20EL%20LIMON/CATALOGO%20TOMAS%20CENTRO%20DE%20SALUD%2011%20JUN%2019%20COM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1"/>
      <sheetName val="CAT 2"/>
      <sheetName val="CATALOGO INTEGRADO"/>
      <sheetName val="CATALOGO OK"/>
      <sheetName val="Hoja1"/>
    </sheetNames>
    <sheetDataSet>
      <sheetData sheetId="0"/>
      <sheetData sheetId="1"/>
      <sheetData sheetId="2"/>
      <sheetData sheetId="3"/>
      <sheetData sheetId="4">
        <row r="1">
          <cell r="B1" t="str">
            <v>ALVARO ORTEGA VILLA CORONA</v>
          </cell>
        </row>
        <row r="2">
          <cell r="B2" t="str">
            <v xml:space="preserve">   PUERTAS Y VENTANAS</v>
          </cell>
        </row>
        <row r="3">
          <cell r="B3" t="str">
            <v xml:space="preserve">      DESMANTELAMIENTO Y DEMOLICIONES</v>
          </cell>
        </row>
        <row r="4">
          <cell r="A4" t="str">
            <v>SIOP-001</v>
          </cell>
          <cell r="B4" t="str">
            <v xml:space="preserve">         DESMONTAJE SIN RECUPERACION DE PUERTAS Y VENTANAS, DE HERRERIA, ALUMINIO Y MADERA INCLUYE: ACARREO FUERA DE LA OBRA, MANO DE OBRA Y HERRAMIENTA.</v>
          </cell>
          <cell r="C4" t="str">
            <v>M2</v>
          </cell>
          <cell r="D4">
            <v>40.94</v>
          </cell>
          <cell r="E4">
            <v>95.75</v>
          </cell>
        </row>
        <row r="5">
          <cell r="A5" t="str">
            <v>AR-39</v>
          </cell>
          <cell r="B5" t="str">
            <v xml:space="preserve">         DEMOLICION DE APLANADOS DE 2 A 3 CMS. DE ESPESOR EN MUROS Y BOVEDAS  A CUALQUIER NIVEL, INCLUYE: (PROTECCIONES DE PISOS, VIDRIOS, PUERTAS, VENTANAS, LAMPARAS Y DEMAS INSTALACIONES QUE PUDIERAN RESULTAR DAÑADAS EN EL PROCESO DE LA DEMOLICION.) HERRAMIENTAS, EQUIPO DE SEGURIDAD,  ANDAMIOS, MANO DE OBRA, ACARREO DEL PRODUCTO DE LA DEMOLICION  DENTRO Y FUERA DE LA OBRA Y  LIMPIEZA DEL AREA DE TRABAJO.</v>
          </cell>
          <cell r="C5" t="str">
            <v>M2</v>
          </cell>
          <cell r="D5">
            <v>434</v>
          </cell>
          <cell r="E5">
            <v>77.540000000000006</v>
          </cell>
        </row>
        <row r="6">
          <cell r="B6" t="str">
            <v xml:space="preserve">      PUERTA Y VENTANA</v>
          </cell>
        </row>
        <row r="7">
          <cell r="A7" t="str">
            <v>357322-A</v>
          </cell>
          <cell r="B7" t="str">
            <v xml:space="preserve">         BOQUILLAS Y BOLEOS EN PUERTAS Y VENTANAS, CON MORTERO CEMENTO-CAL-ARENA 1:2:6, INCLUYE: ANDAMIOS Y ACARREO DE MATERIALES AL SITIO DE SU UTILIZACION.</v>
          </cell>
          <cell r="C7" t="str">
            <v>M</v>
          </cell>
          <cell r="D7">
            <v>104.4</v>
          </cell>
          <cell r="E7">
            <v>107.28</v>
          </cell>
        </row>
        <row r="8">
          <cell r="A8" t="str">
            <v>140057-A</v>
          </cell>
          <cell r="B8" t="str">
            <v xml:space="preserve">         AMPLIACION DE VANO PARA PUERTA Y VENTANA HASTA 0.50 CM DE ANCHO, INCLUYE: DEMOLICION DE MURO EXISTENTE Y ELEMENTOS ESTRUCTURALES, REPOSICION DEL MISMO MURO , CASTILLO, APLANADO, EMBOQUILLADOS, BOLEOS, RESANES, ACABADO AL TERMINADO AL EXISTENTE</v>
          </cell>
          <cell r="C8" t="str">
            <v>PZA</v>
          </cell>
          <cell r="D8">
            <v>12</v>
          </cell>
          <cell r="E8">
            <v>3235.07</v>
          </cell>
        </row>
        <row r="9">
          <cell r="A9" t="str">
            <v>390068-A</v>
          </cell>
          <cell r="B9" t="str">
            <v xml:space="preserve">         SUMINISTRO Y COLOCACION DE PUERTA DE TAMBOR CON TRIPLAY DE CAOBILLA DE 6 MM. POR AMBAS CARAS, DE  0.95 M. A 1.10  X 2.10 M. FORMADA A BASE DE BASTIDOR Y MARCO DE  MADERA DE PINO DE PRIMERA DE  2"  X  1 1/2"   Y  PEINAZOS DE 1 1/2" X 1 1/2"  A CADA 30 CM. EN AMBOS SENTIDOS, ACABADO ENTINTADO Y LACA BRILLANTE TRANSPARENTE,  INCLUYE: MARCO Y TOPES DE MADERA,  JAMBAS,  RESANADOR PARA MADERA, BISAGRA DE LIBRO DE 3", DESPERDICIOS, MATERIALES MENORES Y DE CONSUMO, HERRAMIENTAS,  ACARREO DE MATERIALES AL SITIO DE SU COLOCACION,  LIMPIEZA DEL AREA DE TRABAJO Y MANO DE OBRA ESPECIALIZADA.</v>
          </cell>
          <cell r="C9" t="str">
            <v>PZA</v>
          </cell>
          <cell r="D9">
            <v>9</v>
          </cell>
          <cell r="E9">
            <v>4680</v>
          </cell>
        </row>
        <row r="10">
          <cell r="A10" t="str">
            <v>C7</v>
          </cell>
          <cell r="B10" t="str">
            <v xml:space="preserve">         SUMINISTRO Y COLOCACION DE CERRADURA USO RUDO, MCA. TESA, MOD. EIFEL AS,  PARA PUERTA ABATIBLE, DOBLE MANIJA,  FABRICADA EN ALEACION DE ALUMINIO Y ZINC, CON CILINDRO DE BRONCE CLASE T60, ACABADO EN CROMO MATE, INCLUYE: HERRAMIENTA, LLAVES, MATERIALES MENORES Y DE CONSUMO, ELEMENTOS DE FIJACION, TALADROS, MANO DE OBRA Y ACARREO DE MATERIAL AL SITIO DE SU UTILIZACION. EN CUALQUIER NIVEL.</v>
          </cell>
          <cell r="C10" t="str">
            <v>PZA</v>
          </cell>
          <cell r="D10">
            <v>11</v>
          </cell>
          <cell r="E10">
            <v>1486.96</v>
          </cell>
        </row>
        <row r="11">
          <cell r="A11" t="str">
            <v>420011-A</v>
          </cell>
          <cell r="B11" t="str">
            <v xml:space="preserve">         SUMINISTRO, HABILITADO Y COLOCACION DE CANCELERIA FABRICADA  EN ALUMINIO ANODIZADO EN COLOR BLANCO CON PERFILES COMERCIALES DE 2 X 1.25",  MCA. CUPRUM,  LINEA PANORAMA O EQUIVALENTE INCLUYE: TRAZO, CORTES, AJUSTES, MATERIALES, CORREDERAS, JALADERAS, OPERADORES, REPISON, SELLADO PERIMETRAL, SILICON, VINIL, HERRAJES, ELEMENTOS DE FIJACION, MATERIALES MENORES Y DE CONSUMO, DESPERDICIOS, HERRAMIENTAS, MANO DE OBRA ESPECIALIZADA, LIMPIEZA, FLETES, EQUIPO Y COLOCACION A CUALQUIER NIVEL.</v>
          </cell>
          <cell r="C11" t="str">
            <v>M2</v>
          </cell>
          <cell r="D11">
            <v>15</v>
          </cell>
          <cell r="E11">
            <v>1441.81</v>
          </cell>
        </row>
        <row r="12">
          <cell r="A12" t="str">
            <v>412013-A</v>
          </cell>
          <cell r="B12" t="str">
            <v xml:space="preserve">         SUMINISTRO, FABRICACION Y COLOCACION DE HERRERIA TUBULAR Y/O ESTRUCTURAL, INCLUYE: SOLDADURA, ELEMENTOS DE FIJACION, MATERIALES MENORES, DESCALIBRES, DESPERDICIOS, BISAGRAS, FONDO ANTICORROSIVO, FLETES, HERRAMIENTAS, EQUIPO, MANO DE OBRA  Y ACARREO DE MATERIALES AL SITIO DE SU UTLIZACION.</v>
          </cell>
          <cell r="C12" t="str">
            <v>KG</v>
          </cell>
          <cell r="D12">
            <v>539.32000000000005</v>
          </cell>
          <cell r="E12">
            <v>70.81</v>
          </cell>
        </row>
        <row r="13">
          <cell r="A13" t="str">
            <v>393145-A</v>
          </cell>
          <cell r="B13" t="str">
            <v xml:space="preserve">         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VENTANERIA, MEDIDA POR UN SOLO LADO, TRABAJO TERMINADO, A DOS MANOS, INCLUYE: MATERIALES MENORES Y DE CONSUMO, ANDAMIOS, PREPARACION DE LA SUPERFICIE, HERRAMIENTAS, LIMPIEZA, MANO DE OBRA Y  EQUIPO DE SEGURIDAD. A CUALQUIER NIVEL. (LA PINTURA ES POR AMBOS LADOS DE LA VENTANERIA, PERO PARA SU PAGO ES MEDIDA SOLO POR 1 SOLO LADO).</v>
          </cell>
          <cell r="C13" t="str">
            <v>M2</v>
          </cell>
          <cell r="D13">
            <v>37.32</v>
          </cell>
          <cell r="E13">
            <v>110.32</v>
          </cell>
        </row>
        <row r="14">
          <cell r="A14" t="str">
            <v>426010-A</v>
          </cell>
          <cell r="B14" t="str">
            <v xml:space="preserve">         SUMINISTRO Y COLOCACION DE CRISTAL FLOTADO DE 6 MM. DE ESPESOR,  ASENTADO VINIL, INCLUYE: CORTES, DESPERDICIOS Y ACARREO DE MATERIALES AL SITIO DE SU UTILIZACION A CUALQUIER NIVEL.</v>
          </cell>
          <cell r="C14" t="str">
            <v>M2</v>
          </cell>
          <cell r="D14">
            <v>17</v>
          </cell>
          <cell r="E14">
            <v>684.52</v>
          </cell>
        </row>
        <row r="15">
          <cell r="B15" t="str">
            <v xml:space="preserve">   PINTURA</v>
          </cell>
        </row>
        <row r="16">
          <cell r="A16" t="str">
            <v>393016-A</v>
          </cell>
          <cell r="B16" t="str">
            <v xml:space="preserve">      PINTURA VINILICA VINIMEX DE COMEX O VINI-HOGAR SHERWIN WILLIAMS O EQUIVALENTE,  EN MUROS A DOS MANOS, INCLUYE: MATERIALES MENORES Y DE CONSUMO, ANDAMIOS, PREPARACION DE LA SUPERFICIE, SELLADO DE LA SUPERFICIE, HERRAMIENTAS, LIMPIEZA, MANO DE OBRA Y  EQUIPO DE SEGURIDAD.</v>
          </cell>
          <cell r="C16" t="str">
            <v>M2</v>
          </cell>
          <cell r="D16">
            <v>580</v>
          </cell>
          <cell r="E16">
            <v>64.34</v>
          </cell>
        </row>
        <row r="17">
          <cell r="A17" t="str">
            <v>C40</v>
          </cell>
          <cell r="B17" t="str">
            <v xml:space="preserve">      SUMINISTRO Y ELABORACION DE ROTULO DE OBRA DISTINTIVOS, DE GOBIERNO DE JALISCO, SALUD, SERVICIOS DE SALUD JALISCO, A BASE DE PINTURA VINILICA, Y DE CARACTERISTICAS Y DIMENSIONES ASI COMO TIPOGRAFIA DE ACUERDO CON DISEÑO PROPORCIONADO POR LA SIOP, INCLUYE: MATERIALES, MANO DE OBRA CALIFICADA, HERRAMIENTA, EQUIPO, ANDAMIOS Y TODO LO NECESARIO PARA SU CORRECTA EJECUCION.</v>
          </cell>
          <cell r="C17" t="str">
            <v>PZA</v>
          </cell>
          <cell r="D17">
            <v>4</v>
          </cell>
          <cell r="E17">
            <v>1200</v>
          </cell>
        </row>
        <row r="18">
          <cell r="A18" t="str">
            <v>C42</v>
          </cell>
          <cell r="B18" t="str">
            <v xml:space="preserve">      SUMINISTRO Y APLICACIÓN DE PINTURA VINILICA COLORES INSTITUCIONALES COLOR AZUL DE 0.90 M  Y LINEA ROSA DE 0.10 M  EL RESTO DE LA SUPERFICIE COLOR BLANCO DE MURO EXTERIOR DE LA UNIDAD INCLUYE: MATERIALES, PREPARACION DE LA SUPERFICIE DESPERDICIO, EQUIPO, MANO DE OBRA, HERRAMIENTA ANDAMIOS Y TODO LO NECESARIO PARA SU CORRECTA EJECUCION.</v>
          </cell>
          <cell r="C18" t="str">
            <v>M</v>
          </cell>
          <cell r="D18">
            <v>56</v>
          </cell>
          <cell r="E18">
            <v>176.44</v>
          </cell>
        </row>
        <row r="19">
          <cell r="B19" t="str">
            <v xml:space="preserve">   PISOS</v>
          </cell>
        </row>
        <row r="20">
          <cell r="A20" t="str">
            <v>JM-AZU-003</v>
          </cell>
          <cell r="B20" t="str">
            <v xml:space="preserve">      SUMINISTRO Y COLOCACIÓN DE PISO RECTIFICADO STONEWALK DE 59X59 CM. COLOR MARFIL, MARCA INTERCERAMIC. INCLUYE: HERRAMIENTA, MATERIALES, MANO DE OBRA, EQUIPO Y TODO LO NECESARIO PARA SU CORRECTA INSTALACIÓN.</v>
          </cell>
          <cell r="C20" t="str">
            <v>M2</v>
          </cell>
          <cell r="D20">
            <v>110</v>
          </cell>
          <cell r="E20">
            <v>592.57000000000005</v>
          </cell>
        </row>
        <row r="21">
          <cell r="A21" t="str">
            <v>PA1003</v>
          </cell>
          <cell r="B21" t="str">
            <v xml:space="preserve">      SUMINISTRO Y COLOCACIÓN DE ZOCLO DE 10 CM DE ESPESOR, A BASE DE RECORTES DE LOSETA CERAMICA  DE 59X59 CM RECTIFICADO MCA INTERCERAMIC MOD. STONEWALK MARFIL O SIMILAR, AENTADO CON ADHESIVO PEGAPISO, BOQUILLA  COLOR INDICADO POR LA SUPERVISION, INCLUYE: ACARREOS AL SITIO DE COLOCACION, TRAZOS, CORTES, AJUSTES, REMATES, ESCUADRES, DESPERDICIOS,  DESPATINADO, EMBOQUILLADO, MATERIALES, MANO DE OBRA Y HERRAMIENTA, A CUALQUIER NIVEL.</v>
          </cell>
          <cell r="C21" t="str">
            <v>M</v>
          </cell>
          <cell r="D21">
            <v>376.35</v>
          </cell>
          <cell r="E21">
            <v>134.26</v>
          </cell>
        </row>
        <row r="22">
          <cell r="B22" t="str">
            <v xml:space="preserve">   INSTALACION HIDRO-SANITARIA</v>
          </cell>
        </row>
        <row r="23">
          <cell r="B23" t="str">
            <v xml:space="preserve">      DEMOLICION</v>
          </cell>
        </row>
        <row r="24">
          <cell r="A24" t="str">
            <v>140694-A</v>
          </cell>
          <cell r="B24" t="str">
            <v xml:space="preserve">         DEMOLICION DE PISO DE LOSETA Y AZULEJO DE CERAMICA,  BARRO Y/O EQUIVALENTE EN PISO Y/O MURO, INCLUYE: LIMPIEZA, MANO DE OBRA, HERRAMIENTA, ACARREO DEL MATERIAL PRODUCTO DE LA DEMOLICIÓN HASTA EL CENTRO DE ACOPIO, PARA SU POSTERIOR RETIRO.</v>
          </cell>
          <cell r="C24" t="str">
            <v>M2</v>
          </cell>
          <cell r="D24">
            <v>143.5</v>
          </cell>
          <cell r="E24">
            <v>82.24</v>
          </cell>
        </row>
        <row r="25">
          <cell r="A25" t="str">
            <v>140605-A</v>
          </cell>
          <cell r="B25" t="str">
            <v xml:space="preserve">         CORTE CON DISCO EN PISO DE MOSAICO Y/O CONCRETO DE 5 CM DE PROFUNDIDAD, INCLUYE: HERRAMIENTA, EQUIPO, MATERIALES DE CONSUMO, LIMPIEZA Y  MANO DE OBRA.</v>
          </cell>
          <cell r="C25" t="str">
            <v>M</v>
          </cell>
          <cell r="D25">
            <v>100</v>
          </cell>
          <cell r="E25">
            <v>36.31</v>
          </cell>
        </row>
        <row r="26">
          <cell r="A26" t="str">
            <v>PAV0006-A</v>
          </cell>
          <cell r="B26" t="str">
            <v xml:space="preserve">         DEMOLICIÓN DE CONCRETO SIMPLE EN BANQUETAS, GUARNICIONES, FIRMES, POR MEDIOS MANUALES, INCLUYE: RETIRO DEL MATERIAL A BANCO DE OBRA INDICADO POR SUPERVISIÓN, ABUNDAMIENTO, MANO DE OBRA, EQUIPO Y HERRAMIENTA.</v>
          </cell>
          <cell r="C26" t="str">
            <v>M3</v>
          </cell>
          <cell r="D26">
            <v>9</v>
          </cell>
          <cell r="E26">
            <v>540</v>
          </cell>
        </row>
        <row r="27">
          <cell r="A27" t="str">
            <v>156005-A</v>
          </cell>
          <cell r="B27" t="str">
            <v xml:space="preserve">         CARGA MANUAL Y ACARREO EN CAMIÓN 1 ER. KILOMETRO, DE MATERIAL PRODUCTO DE EXCAVACIÓN Y/O DEMOLICIÓN, INCLUYE: MANO DE OBRA, EQUIPO Y HERRAMIENTA, (NORMA S. C. T. N-CTR-CAR-1-01-013-00).</v>
          </cell>
          <cell r="C27" t="str">
            <v>M3</v>
          </cell>
          <cell r="D27">
            <v>15</v>
          </cell>
          <cell r="E27">
            <v>118.54</v>
          </cell>
        </row>
        <row r="28">
          <cell r="A28" t="str">
            <v>3000104-A</v>
          </cell>
          <cell r="B28" t="str">
            <v xml:space="preserve">         ACARREO EN CAMION A KILÓMETROS SUBSECUENTES DE MATERIAL PRODUCTO DE EXCAVACIÓN Y/O DEMOLICIÓN,  INCLUYE: MANO DE OBRA, EQUIPO Y HERRAMIENTA. (NORMA S. C. T. N-CTR-CAR-1-01-013-00)</v>
          </cell>
          <cell r="C28" t="str">
            <v>M3-KM</v>
          </cell>
          <cell r="D28">
            <v>75</v>
          </cell>
          <cell r="E28">
            <v>10.92</v>
          </cell>
        </row>
        <row r="29">
          <cell r="A29" t="str">
            <v>EXTSM02</v>
          </cell>
          <cell r="B29" t="str">
            <v xml:space="preserve">         DESCONEXION Y DESMONTAJE DE ACCESORIOS DE BAÑO EXISTENTES, TALES COMO JABONERAS, PAPELERAS, TOALLEROS, GANCHOS, ETC. SIN RECUPERCION.INCLUYE: HERRAMIENTAS, MANO DE OBRA,  ACARREO DE FUERA DE LA OBRA.</v>
          </cell>
          <cell r="C29" t="str">
            <v>PZA</v>
          </cell>
          <cell r="D29">
            <v>10</v>
          </cell>
          <cell r="E29">
            <v>69.91</v>
          </cell>
        </row>
        <row r="30">
          <cell r="A30" t="str">
            <v>EXTSM03</v>
          </cell>
          <cell r="B30" t="str">
            <v xml:space="preserve">         DESCONEXION Y DESMONTAJE DE CALENTADOR DE GAS EXISTENTE SIN RECUPERACION. INCLUYE: HERRAMIENTAS, LIMPIEZA DEL AREA DE TRABAJO, MANO DE OBRA ESPECIALIZADA Y ACARREO DENTRO Y FUERA DE LA OBRA.</v>
          </cell>
          <cell r="C30" t="str">
            <v>PZA</v>
          </cell>
          <cell r="D30">
            <v>1</v>
          </cell>
          <cell r="E30">
            <v>445.36</v>
          </cell>
        </row>
        <row r="31">
          <cell r="A31">
            <v>140128</v>
          </cell>
          <cell r="B31" t="str">
            <v xml:space="preserve">         DESCONEXION Y DESMONTAJE DE TINACO  EXISTENTE DE 1,100 LTS. DE CAPACIDAD. INCLUYE: ACARREO DENTRO Y FUERA DE LA OBRA, HERRAMIENTAS, EQUIPO DE SEGURIDAD Y MANO DE OBRA, A CUALQUIER ALTURA.</v>
          </cell>
          <cell r="C31" t="str">
            <v>PZA</v>
          </cell>
          <cell r="D31">
            <v>1</v>
          </cell>
          <cell r="E31">
            <v>994.98</v>
          </cell>
        </row>
        <row r="32">
          <cell r="A32" t="str">
            <v>EXTSM04</v>
          </cell>
          <cell r="B32" t="str">
            <v xml:space="preserve">         DESCONEXION Y RETIRO DE BOMBA EXISTENTE SIN RECUPERACION. INCLUYE; HERRAMIENTA, MANO DE OBRA, ACARREO Y ALMACENAJE DE LA BOMBA, EN LUGAR INDICADO POR  LA SUPERVISION..</v>
          </cell>
          <cell r="C32" t="str">
            <v>PZA</v>
          </cell>
          <cell r="D32">
            <v>1</v>
          </cell>
          <cell r="E32">
            <v>388.88</v>
          </cell>
        </row>
        <row r="33">
          <cell r="B33" t="str">
            <v xml:space="preserve">      LINEA PRINCIPAL</v>
          </cell>
        </row>
        <row r="34">
          <cell r="A34" t="str">
            <v>152002-A</v>
          </cell>
          <cell r="B34" t="str">
            <v xml:space="preserve">         EXCAVACION EN CEPAS POR MEDIO MANUALES, MATERIAL TIPO B, DE 0 A 2.00 M. DE PROFUNDIDAD, EN SECO, INCLUYE: AFINE DE TALUDES Y FONDO Y ACARREOS DEL MATERIAL EXCEDENTE DENTRO DE LA OBRA AL LUGAR INDICADO POR LA SUPERVISION, MEDIDO EN BANCO.</v>
          </cell>
          <cell r="C34" t="str">
            <v>M3</v>
          </cell>
          <cell r="D34">
            <v>43.04</v>
          </cell>
          <cell r="E34">
            <v>164.58</v>
          </cell>
        </row>
        <row r="35">
          <cell r="A35" t="str">
            <v>PAV0064-A</v>
          </cell>
          <cell r="B35" t="str">
            <v xml:space="preserve">         RELLENO EN CEPAS O MESETAS CON MATERIAL PRODUCTO DE LA EXCAVACION COMPACTADO AL 90% CON COMPACTADOR DE IMPACTO, EN CAPAS NO MAYORES DE 20 CM., INCLUYE: INCORPORACION DE AGUA NECESARIA, MANO DE OBRA, HERRAMIENTAS Y ACARREOS.</v>
          </cell>
          <cell r="C35" t="str">
            <v>M3</v>
          </cell>
          <cell r="D35">
            <v>12</v>
          </cell>
          <cell r="E35">
            <v>137.24</v>
          </cell>
        </row>
        <row r="36">
          <cell r="A36" t="str">
            <v>536035-A</v>
          </cell>
          <cell r="B36" t="str">
            <v xml:space="preserve">         REGISTRO SANITARIO DE 0.80 X 0.80 X 1.00 M, CON MURO DE LADRILLO DE LAMA DE 5.5 X 11.0 X 22.0 CM, ASENTADO CON MORTERO CEMENTO-ARENA 1:3, APLANADO CON MORTERO CEMENTO-ARENA DE RIO 1:3, TAPA DE CONCRETO F'C=200 KG/CM2, MARCO Y CONTRAMARCO DE ANGULO DE 1 1/2 X 1/8", DESPERDICIOS Y ACARREO DE MATERIALES AL SITIO DE SU UTILIZACION."</v>
          </cell>
          <cell r="C36" t="str">
            <v>PZA</v>
          </cell>
          <cell r="D36">
            <v>5</v>
          </cell>
          <cell r="E36">
            <v>3715.34</v>
          </cell>
        </row>
        <row r="37">
          <cell r="B37" t="str">
            <v xml:space="preserve">   BAÑOS</v>
          </cell>
        </row>
        <row r="38">
          <cell r="B38" t="str">
            <v xml:space="preserve">      DESMANTELAMIENTO</v>
          </cell>
        </row>
        <row r="39">
          <cell r="A39" t="str">
            <v>140129-A</v>
          </cell>
          <cell r="B39" t="str">
            <v xml:space="preserve">         DESINSTALACION DE MUEBLE DE BAÑO YA SEA INODORO, LAVABO, MINGITORIO,  ETC. SIN RECUPERACION  INCLUYE:  DESCONEXION, HERRAMIENTAS, MANO DE OBRA, LIMPIEZA Y ACARREO DEL MUEBLE FUERA DE LA OBRA.</v>
          </cell>
          <cell r="C39" t="str">
            <v>PZA</v>
          </cell>
          <cell r="D39">
            <v>10</v>
          </cell>
          <cell r="E39">
            <v>119.57</v>
          </cell>
        </row>
        <row r="40">
          <cell r="A40" t="str">
            <v>140106-A</v>
          </cell>
          <cell r="B40" t="str">
            <v xml:space="preserve">         DESMONTAJE SIN RECUPERACION DE LUMINARIAS DE SOBREPONER O DE EMPOTRAR A UNA ALTURA DE 0-3 M INCLUYE: ACARREO FUERA DE LA OBRA, MANO DE OBRA, EQUIPO Y HERRAMIENTA.</v>
          </cell>
          <cell r="C40" t="str">
            <v>PZA</v>
          </cell>
          <cell r="D40">
            <v>16</v>
          </cell>
          <cell r="E40">
            <v>159.83000000000001</v>
          </cell>
        </row>
        <row r="41">
          <cell r="A41" t="str">
            <v>PDEL0001</v>
          </cell>
          <cell r="B41" t="str">
            <v xml:space="preserve">         DESINSTALACION Y RETIRO  DE SALIDAS ELECTRICAS PARA LUMINARIAS, APAGADORES, CONTACTOS Y SECADORES DE MANO, A CUALQUIER NIVEL INCLUYE: RETIRO DE APAGADORES, CONTACTOS Y CONDUCTORES, HERRAMIENTA, MANO DE OBRA Y TODO LO NECESARIO PARA SU CORRECTA EJECUCION</v>
          </cell>
          <cell r="C41" t="str">
            <v>SAL</v>
          </cell>
          <cell r="D41">
            <v>18</v>
          </cell>
          <cell r="E41">
            <v>159.83000000000001</v>
          </cell>
        </row>
        <row r="42">
          <cell r="B42" t="str">
            <v xml:space="preserve">      INSTALACION ELECTRICA</v>
          </cell>
        </row>
        <row r="43">
          <cell r="A43" t="str">
            <v>907569-A</v>
          </cell>
          <cell r="B43" t="str">
            <v xml:space="preserve">         CABLEADO DE SALIDA ELECTRICA PARA LUMINARIAS, APAGADORES, CONTACTOS Y SECADORES DE MANO, HASTA 4 M. DE LONGITUD EN DUCTERIA EXISTENTE, CABLE VINANEL THW-LS 600 V. A 75° C, 90° C, MARCA CONDUCTORES MONTERREY O EQUIVALENTE,  INCLUYE:  2 CABLES DE COBRE THW CAL. 12 AWG.  Y 1 CABLE DE COBRE THW CAL. 14 AWG, ENCINTADO, CONEXION A TIERRA, MATERIALES MENORES,  HERRAMIENTA, MANO DE OBRA ESPECIALIZADA , CONEXIONES, LIMPIEZA DEL AREA DE TRABAJO, PRUEBAS, DESPERDICIOS Y ACARREO DEL MATERIAL AL SITIO DE SU COLOCACION, A CUALQUIER NIVEL, SUSTITUCION DE CABLES.</v>
          </cell>
          <cell r="C43" t="str">
            <v>SAL</v>
          </cell>
          <cell r="D43">
            <v>16</v>
          </cell>
          <cell r="E43">
            <v>364.84</v>
          </cell>
        </row>
        <row r="44">
          <cell r="A44" t="str">
            <v>522550-A</v>
          </cell>
          <cell r="B44" t="str">
            <v xml:space="preserve">         SALIDA ELECTRICA PARA LUMINARIAS, APAGADORES, CONTACTOS Y SECADORES DE MANO, OCULTA, CON TUBERIA Y CONEXIONES CONDUIT PVC TIPO PESADO DE 3/4" 19 MM. DE DIAMETRO HASTA 4 M. DE LONGITUD, CABLE VINANEL THW-LS 600 V. A 75° C, 90° C, MARCA CONDUCTORES MONTERREY O EQUIVALENTE, CABLE VINANEL 21 THW-LS 600 V. A 75° C, 90° C, MARCA CONDUMEX O EQUIVALENTE, 2 CABLES DE COBRE THW CAL. 12 AWG.  Y 1 CABLE DE COBRE THW CAL. 14 AWG, CAJAS CUADRADAS, INCLUYE: TRAZO, RANURAS Y RESANES CON MORTERO CEMENTO- ARENA 1:3, MATERIALES MENORES Y DE CONSUMO, ELEMENTOS DE FIJACION, PRUEBAS, DESPERDICIOS, HERRAMIENTAS, MANO DE OBRA ESPECIALIZADA Y ACARREO DEL MATERIAL AL SITIO DE SU COLOCACION, EN CUALQUIER NIVEL, (SALIDA NUEVA).</v>
          </cell>
          <cell r="C44" t="str">
            <v>SAL</v>
          </cell>
          <cell r="D44">
            <v>18</v>
          </cell>
          <cell r="E44">
            <v>622.28</v>
          </cell>
        </row>
        <row r="45">
          <cell r="A45" t="str">
            <v>536006-A</v>
          </cell>
          <cell r="B45" t="str">
            <v xml:space="preserve">         SUMINISTRO Y COLOCACION ADICIONAL EN SALIDA ELECTRICA DE CABLE DE COBRE THW CAL. 12 AWG. INC. MATERIALES MENORES,PRUEBAS Y ACARREOS AL SITIO DE SU COLOCACION.</v>
          </cell>
          <cell r="C45" t="str">
            <v>M</v>
          </cell>
          <cell r="D45">
            <v>250</v>
          </cell>
          <cell r="E45">
            <v>34.75</v>
          </cell>
        </row>
        <row r="46">
          <cell r="A46" t="str">
            <v>EXT014B</v>
          </cell>
          <cell r="B46" t="str">
            <v xml:space="preserve">         SUMINISTRO Y COLOCACION DE LUMINARIA LED LINEAL 36W GR-LD002 O SIMILAR, INCLUYE: LAMPARA, MATERIALES MENORES, HERRAMIENTA, MANO DE OBRA, PRUEBAS, FLETES, DESPERDICIOS,  Y ACARREOS AL SITIO DE SU COLOCACION.</v>
          </cell>
          <cell r="C46" t="str">
            <v>PZA</v>
          </cell>
          <cell r="D46">
            <v>16</v>
          </cell>
          <cell r="E46">
            <v>733.81</v>
          </cell>
        </row>
        <row r="47">
          <cell r="A47" t="str">
            <v>536006-B</v>
          </cell>
          <cell r="B47" t="str">
            <v xml:space="preserve">         SUMINISTRO Y COLOCACION ADICIONAL EN SALIDA ELECTRICA DE CABLE DE COBRE THW CAL. 14 AWG. INC. MATERIALES MENORES,PRUEBAS Y ACARREOS AL SITIO DE SU COLOCACION.</v>
          </cell>
          <cell r="C47" t="str">
            <v>M</v>
          </cell>
          <cell r="D47">
            <v>200</v>
          </cell>
          <cell r="E47">
            <v>31.97</v>
          </cell>
        </row>
        <row r="48">
          <cell r="A48" t="str">
            <v>CQ-B02</v>
          </cell>
          <cell r="B48" t="str">
            <v xml:space="preserve">         SUMINISTRO Y COLOCACION DE APAGADOR SENCILLO MERIDA BTICINO COLOR BLANCO O EQUIVALENTE, INCLUYE: PLACA Y TAPA, MATERIALES, ACARREOS, PRUEBAS, FLETES, MANO DE OBRA Y HERRAMIENTA.</v>
          </cell>
          <cell r="C48" t="str">
            <v>PZA</v>
          </cell>
          <cell r="D48">
            <v>10</v>
          </cell>
          <cell r="E48">
            <v>240.04</v>
          </cell>
        </row>
        <row r="49">
          <cell r="A49" t="str">
            <v>JM-ELE-A002</v>
          </cell>
          <cell r="B49" t="str">
            <v xml:space="preserve">         SUMINISTRO Y COLOCACIÓN DE CONTACTO TOMA CORRIENTE PROTEGIDA DUPLEX 2P+T, 15A. 127V. QUIZIÑO MODELO: SQZ5215KD CON PLACA MÉRIDA. INCLUYE: HERRAMIENTA, MATERIALES, MANO DE OBRA, EQUIPO Y TODO LO NECESARIO PARA SU CORRECTA INSTALACIÓN.</v>
          </cell>
          <cell r="C49" t="str">
            <v>PZA</v>
          </cell>
          <cell r="D49">
            <v>10</v>
          </cell>
          <cell r="E49">
            <v>268.8</v>
          </cell>
        </row>
        <row r="50">
          <cell r="A50" t="str">
            <v>C2</v>
          </cell>
          <cell r="B50" t="str">
            <v xml:space="preserve">         SUMINISTRO Y COLOCACION DE TABLERO DE ALUMBRADO, NQ304AB225F  MCA. SQUAR´D,  CON INTERRUPTOR PRINCIPAL DE 3 X 225 AMP, INCLUYE: MONTAJE, CINCHOS, PRUEBAS, MATERIALES MENORES, FIJACION, HERRAMIENTAS, MANO DE OBRA ESPECIALIZADA Y ACARREOS DE MATERIAL AL SITIO DE SU UTILIZACION.</v>
          </cell>
          <cell r="C50" t="str">
            <v>PZA</v>
          </cell>
          <cell r="D50">
            <v>1</v>
          </cell>
          <cell r="E50">
            <v>27943.22</v>
          </cell>
        </row>
        <row r="51">
          <cell r="A51" t="str">
            <v>C3</v>
          </cell>
          <cell r="B51" t="str">
            <v xml:space="preserve">         SUMINISTRO Y COLOCACION DE INTERRUPTOR TERMOMAGNETICO CON GABINETE PARA INTERPERIE, 2 POLOS, DE 70 A 100 AMPERES, MCA. SQUARE'D, GABINETE NEMA 3 CAT. FA100RB, CON INTERRUPTOR TIPO  FAL22070-100  INCLUYE: MATERIALES MENORES Y DE FIJACION,  PRUEBAS, HERRAMIENTAS, MANO DE OBRA Y ACARREO DE MATERIALES AL SITIO DE SU COLOCACION.</v>
          </cell>
          <cell r="C51" t="str">
            <v>PZA</v>
          </cell>
          <cell r="D51">
            <v>1</v>
          </cell>
          <cell r="E51">
            <v>10188.719999999999</v>
          </cell>
        </row>
        <row r="52">
          <cell r="A52" t="str">
            <v>C4</v>
          </cell>
          <cell r="B52" t="str">
            <v xml:space="preserve">         SUMINISTRO Y COLOCACION DE INTERRUPTOR TERMOMAGNETICO QO150 1P  DE 10 A 50 AMPERES, MCA. SQUARE D, CAT. QO. INC.: PRUEBAS, MATERIALES MENORES Y ACARREO DE MATERIALES AL SITIO DE SU COLOCACION.</v>
          </cell>
          <cell r="C52" t="str">
            <v>PZA</v>
          </cell>
          <cell r="D52">
            <v>12</v>
          </cell>
          <cell r="E52">
            <v>315.37</v>
          </cell>
        </row>
        <row r="53">
          <cell r="A53" t="str">
            <v>C5</v>
          </cell>
          <cell r="B53" t="str">
            <v xml:space="preserve">         SUMINISTRO Y COLOCACION DE INTERRUPTOR TERMOMAGNETICO CON 2 POLOS, DE 15-50 AMPERES, MCA. SQUARE D, CAT. QO250. INCLUYE: PRUEBAS, FLETES, MATERIALES MENORES Y ACARREO DE MATERIALES AL SITIO DE SU COLOCACION.</v>
          </cell>
          <cell r="C53" t="str">
            <v>PZA</v>
          </cell>
          <cell r="D53">
            <v>6</v>
          </cell>
          <cell r="E53">
            <v>601.08000000000004</v>
          </cell>
        </row>
        <row r="54">
          <cell r="B54" t="str">
            <v xml:space="preserve">      PISOS</v>
          </cell>
        </row>
        <row r="55">
          <cell r="A55" t="str">
            <v>JM-AZU-003</v>
          </cell>
          <cell r="B55" t="str">
            <v xml:space="preserve">         SUMINISTRO Y COLOCACIÓN DE PISO RECTIFICADO STONEWALK DE 59X59 CM. COLOR MARFIL, MARCA INTERCERAMIC. INCLUYE: HERRAMIENTA, MATERIALES, MANO DE OBRA, EQUIPO Y TODO LO NECESARIO PARA SU CORRECTA INSTALACIÓN.</v>
          </cell>
          <cell r="C55" t="str">
            <v>M2</v>
          </cell>
          <cell r="D55">
            <v>110</v>
          </cell>
          <cell r="E55">
            <v>592.57000000000005</v>
          </cell>
        </row>
        <row r="56">
          <cell r="A56" t="str">
            <v>EXT-019</v>
          </cell>
          <cell r="B56" t="str">
            <v xml:space="preserve">         SUMINISTRO Y COLOCACION DE RECUBRIMIENTO DE MURO A BASE DE LOSETA MODELO  SPA WHITE GLOSSY DE INTERCERAMIC 30X60 O SIMILAR, ASENTADO CON PEGA PISO Y JUNTEADO CON JUNTEADOR DE COLOR SIN ARENA, CON JUNTAS DE 3.00 MM. DE ANCHO MINIMO, INCLUYE: CORTE, REMATES, ESCUADRE, DESPERDICIOS, DESPATINADO, HERRAMIENTAS, MATERIALES,  MANO DE OBRA, LIMPIEZA  Y ACARREO DE MATERIALES AL SITIO DE SU UTILIZACION, A CUALQUIER NIVEL</v>
          </cell>
          <cell r="C56" t="str">
            <v>M2</v>
          </cell>
          <cell r="D56">
            <v>39.46</v>
          </cell>
          <cell r="E56">
            <v>806.39</v>
          </cell>
        </row>
        <row r="57">
          <cell r="B57" t="str">
            <v xml:space="preserve">      ALBAÑILERIA</v>
          </cell>
        </row>
        <row r="58">
          <cell r="A58" t="str">
            <v>C9</v>
          </cell>
          <cell r="B58" t="str">
            <v xml:space="preserve">         APLANADO CON MORTERO CEMENTO-CAL-ARENA 1:2:6, DE 2.0 CM. DE ESPESOR, A PLOMO Y REGLA, ACABADO APALILLADO FINO, INCLUYE: MATERIALES, ANDAMIOS, NIVELACION, PLOMEO, REMATES, BOLEADOS, DESPERDICIOS, HERRAMIENTAS, LIMPIEZAS, MANO DE OBRA Y ACARREO DE MATERIALES AL SITIO DE SU UTILIZACION. A CUALQUIER NIVEL.</v>
          </cell>
          <cell r="C58" t="str">
            <v>M2</v>
          </cell>
          <cell r="D58">
            <v>434</v>
          </cell>
          <cell r="E58">
            <v>160.08000000000001</v>
          </cell>
        </row>
        <row r="59">
          <cell r="A59" t="str">
            <v>PA1006</v>
          </cell>
          <cell r="B59" t="str">
            <v xml:space="preserve">         FIRME DE CONCRETO F'C= 150 KG/CM2 DE 8 CMS. DE ESPESOR, ACABADO APLAILLADO, INCLUYE EXTENDIDO, REGLEADO, CURADO, DESPERDICIO Y ACARREOS.</v>
          </cell>
          <cell r="C59" t="str">
            <v>M2</v>
          </cell>
          <cell r="D59">
            <v>110</v>
          </cell>
          <cell r="E59">
            <v>254.95</v>
          </cell>
        </row>
        <row r="60">
          <cell r="A60" t="str">
            <v>C10</v>
          </cell>
          <cell r="B60" t="str">
            <v xml:space="preserve">         SUMINISTRO Y APLICACION DE RECUBRIMIENTO CON PASTA TIPO STUCCO, EN BOVEDAS EXISTENTES, DE HASTA 5MM DE ESPESOR,  INCLUYE: SUMINISTROS, MOVIMIENTOS INTERNOS Y DESPERDICIOS DE TODO LOS MATERIIALES, FILETES Y/O BOLEADOS, EMBOQUILLADOS, MANO DE OBRA, ANDAMIOS, EQUIPO Y HERRAMIENTA, LIMPIEZA, CARGA Y RETIRO DE MATERIAL SOBRANTE Y/O DESPERDICIO FUERA DE LA OBRA.</v>
          </cell>
          <cell r="C60" t="str">
            <v>M2</v>
          </cell>
          <cell r="D60">
            <v>145.88999999999999</v>
          </cell>
          <cell r="E60">
            <v>139.63999999999999</v>
          </cell>
        </row>
        <row r="61">
          <cell r="B61" t="str">
            <v xml:space="preserve">      PINTURA</v>
          </cell>
        </row>
        <row r="62">
          <cell r="A62" t="str">
            <v>393145-B</v>
          </cell>
          <cell r="B62" t="str">
            <v xml:space="preserve">         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 (LA PINTURA ES POR AMBOS LADOS DE LA VENTANERIA, PERO PARA SU PAGO ES MEDIDA SOLO POR 1 SOLO LADO).</v>
          </cell>
          <cell r="C62" t="str">
            <v>M2</v>
          </cell>
          <cell r="D62">
            <v>38</v>
          </cell>
          <cell r="E62">
            <v>132.49</v>
          </cell>
        </row>
        <row r="63">
          <cell r="B63" t="str">
            <v xml:space="preserve">      MUEBLES DE BAÑO, ACCESORIOS Y EQUIPO</v>
          </cell>
        </row>
        <row r="64">
          <cell r="A64" t="str">
            <v>AR-21</v>
          </cell>
          <cell r="B64" t="str">
            <v xml:space="preserve">         SALIDA HIDRÁULICA DE AGUA FRÍA Y/O CALIENTE, PARA ALIMENTACIÓN A MUEBLE SANITARIO, CONSISTENTE EN TUBERÍA Y CONEXIONES DE COBRE TIPO M DE 1/2 A 11/2" DE DIÁMETRO, INCLUYE: DESPERDICIO DE TUBERÍA, CÁMARAS CONTRA GOLPE DE ARIETE, COPLES, CODOS, TEES, YEES, REDUCCIONES, VÁLVULAS Y TUERCAS UNIÓN EN CUADROS DE VÁLVULAS, MATERIALES MENORES, FLETES Y ACARREO DE LOS MATERIALES AL SITIO DE SU INSTALACIÓN Y PRUEBAS.</v>
          </cell>
          <cell r="C64" t="str">
            <v>SAL</v>
          </cell>
          <cell r="D64">
            <v>12</v>
          </cell>
          <cell r="E64">
            <v>815.21</v>
          </cell>
        </row>
        <row r="65">
          <cell r="A65" t="str">
            <v>AR-25</v>
          </cell>
          <cell r="B65" t="str">
            <v xml:space="preserve">         SALIDA SANITARIA A MUEBLE, CONSISTENTE EN TUBERÍA Y CONEXIONES DE PVC DE 2, 3" Y 4" DE DIÁMETRO, INCLUYE: DESPERDICIO DE TUBERÍA, LÍNEA DE VENTILACIÓN (DESFOGUE), COPLES, CODOS, TEES, YEES, REDUCCIONES, REGISTRO SANITARIO, MATERIALES MENORES, FLETES Y ACARREO DE LOS MATERIALES AL SITIO DE SU INSTALACIÓN Y PRUEBAS. (DE ACUERDO A PLANOS DE PROYECTO).  "</v>
          </cell>
          <cell r="C65" t="str">
            <v>SAL</v>
          </cell>
          <cell r="D65">
            <v>12</v>
          </cell>
          <cell r="E65">
            <v>673.82</v>
          </cell>
        </row>
        <row r="66">
          <cell r="A66" t="str">
            <v>590020-A</v>
          </cell>
          <cell r="B66" t="str">
            <v xml:space="preserve">         SUMINISTRO E INSTALACION DE INODORO CON TANQUE BAJO, MODELO CONVENIENT CADET DE LABIOS ALARGADOS DE COLOR, MARCA AMERICAN STANDARD O SIMILAR. INCLUYE: ASIENTO DE PLASTICO, LLAVE ANGULAR FIG. 401, TANQUE, ACCESORIOS DE BRONCE PARA EL TANQUE BAJO, MATERIALES MENORES, LIMPIEZA, CUELLO DE CERA CON GUIA, PRUEBAS, HERRAMIENTAS, MANO DE OBRA Y ACARREO DE MATERIALES AL SITIO DE SU COLOCACION.</v>
          </cell>
          <cell r="C66" t="str">
            <v>PZA</v>
          </cell>
          <cell r="D66">
            <v>3</v>
          </cell>
          <cell r="E66">
            <v>4417.8500000000004</v>
          </cell>
        </row>
        <row r="67">
          <cell r="A67" t="str">
            <v>AR-24</v>
          </cell>
          <cell r="B67" t="str">
            <v xml:space="preserve">         SUMINISTRO Y COLOCACION DE CALENTADOR SOLAR EN ACERO INOXIDABLE CON CAPACIDAD DE ALMACENAJE DE 300LT. CON 30 TUBOS DE BROSILICATO DE 2.1 MM REFORZADO CON RECUBRIMIENTO TRICAPA, INCLUYE ESTRUCTURA DE SOPORTE, SUMINISTRO, INSTALACIÓN, MANO DE OBRA ESPECIALIZADA, HERRAMIENTAS Y MATERIALES NECESARIOS PARA SU INSTALACIÓN.</v>
          </cell>
          <cell r="C67" t="str">
            <v>PZA</v>
          </cell>
          <cell r="D67">
            <v>1</v>
          </cell>
          <cell r="E67">
            <v>13898.6</v>
          </cell>
        </row>
        <row r="68">
          <cell r="A68" t="str">
            <v>590214-B</v>
          </cell>
          <cell r="B68" t="str">
            <v xml:space="preserve">         SUMINISTRO Y COLOCACION DE LAVABO, BLANCO, MARCA AMERICAN STANDARD. LINEA ECONOMICA (MOD. VERACRUZ), INCLUYE: LLAVE ANGULAR FIG. 401, MANGUERA FLEXIBLE, CESPOL CROMADO,  MATERIALES MENORES Y DE CONSUMO, ELEMENTOS DE FIJACION, MANO DE OBRA CALIFICADA, LIMPIEZA DEL AREA DE TRABAJO, HERRAMIENTA, PRUEBAS Y ACARREO DE MATERIALES AL SITIO DE SU COLOCACION.</v>
          </cell>
          <cell r="C68" t="str">
            <v>PZA</v>
          </cell>
          <cell r="D68">
            <v>5</v>
          </cell>
          <cell r="E68">
            <v>2397.61</v>
          </cell>
        </row>
        <row r="69">
          <cell r="A69" t="str">
            <v>PT104</v>
          </cell>
          <cell r="B69" t="str">
            <v xml:space="preserve">         SUMINISTRO Y COLOCACION DE CESPOL CROMADO PARA FREGADOR FIG TV-030 HELVEX INCLUYE: MANO DE OBRA Y HERRAMIENTA.</v>
          </cell>
          <cell r="C69" t="str">
            <v>PZA</v>
          </cell>
          <cell r="D69">
            <v>2</v>
          </cell>
          <cell r="E69">
            <v>1220.06</v>
          </cell>
        </row>
        <row r="70">
          <cell r="A70" t="str">
            <v>C30</v>
          </cell>
          <cell r="B70" t="str">
            <v xml:space="preserve">         SUMINISTRO Y COLOCACION DE LLAVE MEZCLADORA PARA TARJA MCA. URREA CAT. 9373 CON MANERALES. INCLUYE: MANO DE OBRA Y MATERIALES MENORES PARA SU COLOCACION.</v>
          </cell>
          <cell r="C70" t="str">
            <v>PZA</v>
          </cell>
          <cell r="D70">
            <v>2</v>
          </cell>
          <cell r="E70">
            <v>2469.54</v>
          </cell>
        </row>
        <row r="71">
          <cell r="A71" t="str">
            <v>TCIS02</v>
          </cell>
          <cell r="B71" t="str">
            <v xml:space="preserve">         TINACO DE JET 1100 LITROS C/ACCS ROTOPLAS, INCLUYE: SUMINISTRO, INSTALACIÓN, MANO DE OBRA, EQUIPO Y HERRAMIENTA. JARDINERÍA</v>
          </cell>
          <cell r="C71" t="str">
            <v>PZA</v>
          </cell>
          <cell r="D71">
            <v>1</v>
          </cell>
          <cell r="E71">
            <v>4316.3500000000004</v>
          </cell>
        </row>
        <row r="72">
          <cell r="A72" t="str">
            <v>TMUBA14</v>
          </cell>
          <cell r="B72" t="str">
            <v xml:space="preserve">         SUMINISTRO Y COLOCACION DE DISPENSADOR DE PAPEL HIGIENICO MCA. JOFEL MOD. AZUR MAXI PH52001 O SIMILAR, INCLUYE: MATERIAL, MANO DE OBRA, EQUIPO Y HERRAMIENTA.</v>
          </cell>
          <cell r="C72" t="str">
            <v>PZA</v>
          </cell>
          <cell r="D72">
            <v>3</v>
          </cell>
          <cell r="E72">
            <v>1067.5899999999999</v>
          </cell>
        </row>
        <row r="73">
          <cell r="A73" t="str">
            <v>TMUBA15</v>
          </cell>
          <cell r="B73" t="str">
            <v xml:space="preserve">         SUMINISTRO Y COLOCACION DE DISPENSADOR DE JABON MCA. JOFEL MOD. AC54000 O SIMILAR INCLUYE: MATERIAL, MANO DE OBRA, EQUIPO Y HERRAMIENTA.</v>
          </cell>
          <cell r="C73" t="str">
            <v>PZA</v>
          </cell>
          <cell r="D73">
            <v>5</v>
          </cell>
          <cell r="E73">
            <v>2428.39</v>
          </cell>
        </row>
        <row r="74">
          <cell r="A74" t="str">
            <v>TMUBA16</v>
          </cell>
          <cell r="B74" t="str">
            <v xml:space="preserve">         SUMINISTRO Y COLOCACION DE DISPENSADOR DE TOALLA INTERDOBLADA MCA. JOFEL MOD. PT5100 O SIMILAR INCLUYE: MATERIAL, MANO DE OBRA, EQUIPO Y HERRAMIENTA.</v>
          </cell>
          <cell r="C74" t="str">
            <v>PZA</v>
          </cell>
          <cell r="D74">
            <v>5</v>
          </cell>
          <cell r="E74">
            <v>1430.2</v>
          </cell>
        </row>
        <row r="75">
          <cell r="A75" t="str">
            <v>TMUBA17</v>
          </cell>
          <cell r="B75" t="str">
            <v xml:space="preserve">         SUMINISTRO Y COLOCACION DE BARRA RECTA PARA PERSONAS CON CAPACIDADES DIFERENTES ACERO SATINADO MCA. HELVEX MOD. B-700-S O SIMILAR INCLUYE: MATERIAL, MANO DE OBRA, EQUIPO Y HERRAMIENTA.</v>
          </cell>
          <cell r="C75" t="str">
            <v>PZA</v>
          </cell>
          <cell r="D75">
            <v>1</v>
          </cell>
          <cell r="E75">
            <v>1649.38</v>
          </cell>
        </row>
        <row r="76">
          <cell r="A76" t="str">
            <v>TMUBA07-A</v>
          </cell>
          <cell r="B76" t="str">
            <v xml:space="preserve">          SUMINISTRO Y COLOCACIÓN DE MEZCLADORA DE LAVABO 4” DE ACERO INOXIDABLE CODIGO 73INOX, LINEA URREA O EQUIVALENTE INCLUYE:  MANO DE OBRA CALIFICADA, MATERIALES MENORES, HERRAMIENTA,  PRUEBAS, LIMPIEZA Y ACARREO DEL MATERIALES AL SITIO DE SU COLOCACIÓN.</v>
          </cell>
          <cell r="C76" t="str">
            <v>PZA</v>
          </cell>
          <cell r="D76">
            <v>6</v>
          </cell>
          <cell r="E76">
            <v>2725.73</v>
          </cell>
        </row>
        <row r="77">
          <cell r="A77" t="str">
            <v>TMUBA05</v>
          </cell>
          <cell r="B77" t="str">
            <v xml:space="preserve">         SUMINISTRO Y COLOCACIÓN DE COLADERA DE UNA BOCA, DESAGÜE DE CONTORNO TAPA REDONDA, MODELO 24-HL MARCA HELVEX O EQUIVALENTE. INCLUYE: CONEXIONES, MATERIALES MENORES Y DE CONSUMO, NIVELACIÓN, HERRAMIENTAS, PRUEBAS, MANO DE OBRA Y ACARREOS AL SITIO DE SU INSTALACIÓN.</v>
          </cell>
          <cell r="C77" t="str">
            <v>PZA</v>
          </cell>
          <cell r="D77">
            <v>3</v>
          </cell>
          <cell r="E77">
            <v>1855.68</v>
          </cell>
        </row>
        <row r="78">
          <cell r="A78" t="str">
            <v>PM-C0002</v>
          </cell>
          <cell r="B78" t="str">
            <v xml:space="preserve">         SUMINISTRO Y COLOCACION DE MANGUERA COFLEX DE 1/2" PARA W.C. DE 35 CM DE LONGITUD. INCLUYE: FLETES, MANIOBRAS, ACARREO, COLOCACIÓN A CUALQUIER NIVEL, FIJACIÓN, PRUEBAS, MATERIALES MENORES Y HERRAMIENTA NECESARIA.</v>
          </cell>
          <cell r="C78" t="str">
            <v>PZA</v>
          </cell>
          <cell r="D78">
            <v>6</v>
          </cell>
          <cell r="E78">
            <v>149.22999999999999</v>
          </cell>
        </row>
        <row r="79">
          <cell r="A79" t="str">
            <v>PM-C0001</v>
          </cell>
          <cell r="B79" t="str">
            <v xml:space="preserve">         SUMINISTRO Y COLOCACION DE MANGUERA COFLEX DE 1/2" PARA LAVABO DE 40 CM DE LONGITUD. INCLUYE: FLETES, MANIOBRAS, ACARREO, COLOCACIÓN A CUALQUIER NIVEL, FIJACIÓN, PRUEBAS, MATERIALES MENORES Y HERRAMIENTA NECESARIA.</v>
          </cell>
          <cell r="C79" t="str">
            <v>PZA</v>
          </cell>
          <cell r="D79">
            <v>12</v>
          </cell>
          <cell r="E79">
            <v>149.63999999999999</v>
          </cell>
        </row>
        <row r="80">
          <cell r="A80" t="str">
            <v>PA1015</v>
          </cell>
          <cell r="B80" t="str">
            <v xml:space="preserve">         SUMINISTRO Y COLOCACION DE FREGADERO UNA TARJA DE ACERO INOXIDABLE CON ESCURRIDERO DE 0.95 M X 0.50 M. INCLUYE: LLAVES ANGULARES FIG. 401, SOPORTES,  MATERIALES MENORES, PRUEBAS Y ACARREO DE MATERIALES AL SITIO DE SU COLOCACION.</v>
          </cell>
          <cell r="C80" t="str">
            <v>PZA</v>
          </cell>
          <cell r="D80">
            <v>1</v>
          </cell>
          <cell r="E80">
            <v>1824.84</v>
          </cell>
        </row>
        <row r="81">
          <cell r="A81" t="str">
            <v>PM-C0003</v>
          </cell>
          <cell r="B81" t="str">
            <v xml:space="preserve">         SUMINISTRO Y COLOCACION DE CANASTA Y CONTRACANASTA PARA TARJA EN ACERO INOXIDABLE. INCLUYE: MANO DE OBRA Y LO NECESARIO PARA SU CORRECTA EJECUCION.</v>
          </cell>
          <cell r="C81" t="str">
            <v>PZA</v>
          </cell>
          <cell r="D81">
            <v>1</v>
          </cell>
          <cell r="E81">
            <v>352.69</v>
          </cell>
        </row>
        <row r="82">
          <cell r="A82" t="str">
            <v>P-614101</v>
          </cell>
          <cell r="B82" t="str">
            <v xml:space="preserve">         SUMINISTRO Y COLOCACION DE ESPEJO DE 4 MM. CON MARCO DE ALUMINIO ANODIZADO NATURAL  DE 2" CAT. 10103, Y FONDO DE TRIPLAY DE PINO DE 6 MM. INCLUYE: SUMINISTRO, MANO DE OBRA, COLOCACION A CUALQUIER ALTURA Y TODO LO NECESARIO PARA SU CORRECTA EJECUCION.</v>
          </cell>
          <cell r="C82" t="str">
            <v>M2</v>
          </cell>
          <cell r="D82">
            <v>3</v>
          </cell>
          <cell r="E82">
            <v>1451.75</v>
          </cell>
        </row>
        <row r="83">
          <cell r="A83" t="str">
            <v>AR-41</v>
          </cell>
          <cell r="B83" t="str">
            <v xml:space="preserve">         SUMINISTRO Y COLOCACIÓN DE LAVADERO DE GRANITO DE RECUPERACIÓN. INCLUYE:  NIVELACIÓN, ANCLAJE, RESANES, LLAVE DE CHORRO CROMADA DE 1/2" URREA 18CR, HERRAMIENTAS, LIMPIEZA, DESPERDICIOS, MANO DE OBRA Y ACARREO DE MATERIALES AL SITIO DE SU INSTALACIÓN.</v>
          </cell>
          <cell r="C83" t="str">
            <v>PZA</v>
          </cell>
          <cell r="D83">
            <v>1</v>
          </cell>
          <cell r="E83">
            <v>1021.21</v>
          </cell>
        </row>
        <row r="84">
          <cell r="B84" t="str">
            <v xml:space="preserve">   AZOTEA</v>
          </cell>
        </row>
        <row r="85">
          <cell r="B85" t="str">
            <v xml:space="preserve">      DEMOLICION</v>
          </cell>
        </row>
        <row r="86">
          <cell r="A86" t="str">
            <v>140060-A</v>
          </cell>
          <cell r="B86" t="str">
            <v xml:space="preserve">         DEMOLICION DE ENLADRILLADO EN AZOTEA DE 17 X 17, INCLUYE: ACOPIO DE MATERIAL PARA SU POSTERIOR RETIRO, MANO DE OBRA, EQUIPO Y HERRAMIENTA, ACARREO DEL MATERIAL PRODUCTO DE LA DEMOLICIÓN HASTA EL CENTRO DE ACOPIO, PARA SU POSTERIOR RETIRO.</v>
          </cell>
          <cell r="C86" t="str">
            <v>M2</v>
          </cell>
          <cell r="D86">
            <v>15</v>
          </cell>
          <cell r="E86">
            <v>69.94</v>
          </cell>
        </row>
        <row r="87">
          <cell r="A87" t="str">
            <v>156005-A</v>
          </cell>
          <cell r="B87" t="str">
            <v xml:space="preserve">         CARGA MANUAL Y ACARREO EN CAMIÓN 1 ER. KILOMETRO, DE MATERIAL PRODUCTO DE EXCAVACIÓN Y/O DEMOLICIÓN, INCLUYE: MANO DE OBRA, EQUIPO Y HERRAMIENTA, (NORMA S. C. T. N-CTR-CAR-1-01-013-00).</v>
          </cell>
          <cell r="C87" t="str">
            <v>M3</v>
          </cell>
          <cell r="D87">
            <v>65.650000000000006</v>
          </cell>
          <cell r="E87">
            <v>118.54</v>
          </cell>
        </row>
        <row r="88">
          <cell r="A88" t="str">
            <v>3000104-A</v>
          </cell>
          <cell r="B88" t="str">
            <v xml:space="preserve">         ACARREO EN CAMION A KILÓMETROS SUBSECUENTES DE MATERIAL PRODUCTO DE EXCAVACIÓN Y/O DEMOLICIÓN,  INCLUYE: MANO DE OBRA, EQUIPO Y HERRAMIENTA. (NORMA S. C. T. N-CTR-CAR-1-01-013-00)</v>
          </cell>
          <cell r="C88" t="str">
            <v>M3-KM</v>
          </cell>
          <cell r="D88">
            <v>328.21</v>
          </cell>
          <cell r="E88">
            <v>10.92</v>
          </cell>
        </row>
        <row r="89">
          <cell r="B89" t="str">
            <v xml:space="preserve">      ALBAÑILERIA</v>
          </cell>
        </row>
        <row r="90">
          <cell r="A90" t="str">
            <v>322044-A</v>
          </cell>
          <cell r="B90" t="str">
            <v xml:space="preserve">         ENTORTADO DE JALCRETO F´C= 100 KG/CM2, DE 15 CM. DE ESPESOR PROMEDIO, PARA DAR PENDIENTES EN ENTREPISO Y/O AZOTEA, ACABADO APALILLADO, PARA RECIBIR TEJA, IMPERMEABILIZANTE Y/O ENLADRILLADO, INCLUYE: MATERIALES, LECHADA DE CEMENTO GRIS C/ IMPERMEABILIZANTE INTEGRAL A RAZON DE 1 KG/SACO DE CEMENTO, NIVELACION, ELEVACIONES, DESPERDICIOS, HERRAMIENTAS, LIMPIEZA, MANO DE OBRA Y  ACARREOS DE MATERIALES A LUGAR DE SU COLOCACION. EN CUALQUIER NIVEL.</v>
          </cell>
          <cell r="C90" t="str">
            <v>M2</v>
          </cell>
          <cell r="D90">
            <v>15</v>
          </cell>
          <cell r="E90">
            <v>409.49</v>
          </cell>
        </row>
        <row r="91">
          <cell r="A91" t="str">
            <v>324012-A</v>
          </cell>
          <cell r="B91" t="str">
            <v xml:space="preserve">         ENLADRILLADO DE AZOTEA CON LADRILLO DE BARRO ROJO RECOCIDO DE 17.0 X 17.0 CM, ASENTADO CON MORTERO CEMENTO-ARENA 1:3. INC.: LECHADA DE CEMENTO GRIS Y COLOR ROJO TERRACOTA CON IMPERMEABILIZANTE INTEGRAL (1 KG/SACO DE CEMENTO), REMATE ORILLERO (2 HILADAS) Y ACARREO DE MATERIALES AL SITIO DE SU COLOCACION.</v>
          </cell>
          <cell r="C91" t="str">
            <v>M2</v>
          </cell>
          <cell r="D91">
            <v>15</v>
          </cell>
          <cell r="E91">
            <v>347.06</v>
          </cell>
        </row>
        <row r="92">
          <cell r="B92" t="str">
            <v xml:space="preserve">      IMPERMEABILIZANTE</v>
          </cell>
        </row>
        <row r="93">
          <cell r="A93" t="str">
            <v>CQ-B05</v>
          </cell>
          <cell r="B93" t="str">
            <v xml:space="preserve">         SUMINISTRO Y APLICACIÓN DE MEMBRANA IMPERMEABILIZANTE MARCA CURACRETO TECHNOPLY O SIMILAR PREFABRICADA CON ASFALTOS MODIFICADOS 4.0 MM DE ESPESOR CON REFUERZO DE FIBRA POLIÉSTER DE ALTA ELASTICIDAD. MODIFICADA SBS (ESTIRENO  BUTADIENO ESTIRENO) ACABADO GRAVILLA COLOR ROJO Y/O BLANCO, ADHERIDO A LA SUPERFICIE TERMO FUSIONADO A FUEGO DIRECTO CON SOPLETE DE GAS BUTANO, TRASLAPADO 10 CM ENTRE LIENZO Y LIENZO, INCLUYE: APLICACIÓN DE PRIMER "A" EMULSIÓN ACUOSA. APLICACIÓN DE CEMENTO PLÁSTICO ASFÁLTICO COMO SELLADOR Y CALAFATEO DE JUNTAS Y PUNTOS CRÍTICOS, INCLUYE ACARREOS Y ELEVACIÓN DE MATERIAL HASTA UN NIVEL PARA AZOTEAS, HERRAMIENTA, EQUIPO DE TERMOFUSIÓN Y CORTES. GARANTÍA DE 10 AÑOS.</v>
          </cell>
          <cell r="C93" t="str">
            <v>M2</v>
          </cell>
          <cell r="D93">
            <v>145.88999999999999</v>
          </cell>
          <cell r="E93">
            <v>246.35</v>
          </cell>
        </row>
        <row r="94">
          <cell r="A94" t="str">
            <v>AR-46</v>
          </cell>
          <cell r="B94" t="str">
            <v xml:space="preserve">         JUNTA DE DILATACIÓN DE 2 X 2 CM, PARA ENLADRILLADO A BASE DE SIKALFEX 1A, INCLUYE: BACKED ROD DE 3/4",  MATERIAL,  DESPERDICIOS, HERRAMIENTA Y MANO DE OBRA.</v>
          </cell>
          <cell r="C94" t="str">
            <v>M</v>
          </cell>
          <cell r="D94">
            <v>45</v>
          </cell>
          <cell r="E94">
            <v>130.57</v>
          </cell>
        </row>
        <row r="95">
          <cell r="A95" t="str">
            <v>140059-A</v>
          </cell>
          <cell r="B95" t="str">
            <v xml:space="preserve">         DESPRENDIMIENTO DE IMPERMEABILIZANTE CON DOS CAPAS DE REFUERZO CON ESPESOR PROMEDIO DE 3-5 MM., INCLUYE: ANDAMIOS, MANO DE OBRA, EQUIPO Y HERRAMIENTA, ACARREO DEL MATERIAL PRODUCTO DE LA DEMOLICIÓN HASTA EL CENTRO DE ACOPIO, PARA SU POSTERIOR RETIRO.</v>
          </cell>
          <cell r="C95" t="str">
            <v>M2</v>
          </cell>
          <cell r="D95">
            <v>145.88999999999999</v>
          </cell>
          <cell r="E95">
            <v>39.35</v>
          </cell>
        </row>
        <row r="96">
          <cell r="B96" t="str">
            <v xml:space="preserve">   LIMPIEZA</v>
          </cell>
        </row>
        <row r="97">
          <cell r="A97" t="str">
            <v>396418-A</v>
          </cell>
          <cell r="B97" t="str">
            <v xml:space="preserve">      LIMPIEZA AL FINAL DE LA OBRA EN FORMA MANUAL INCLUYE: TODO LO NECESARIO PARA SU CORRECTA EJECUCION.</v>
          </cell>
          <cell r="C97" t="str">
            <v>M2</v>
          </cell>
          <cell r="D97">
            <v>1318</v>
          </cell>
          <cell r="E97">
            <v>11.66</v>
          </cell>
        </row>
        <row r="98">
          <cell r="B98" t="str">
            <v xml:space="preserve">   OBRA EXTERIOR</v>
          </cell>
        </row>
        <row r="99">
          <cell r="B99" t="str">
            <v xml:space="preserve">      DEMOLICIONES Y DESMANTELAMIENTOS</v>
          </cell>
        </row>
        <row r="100">
          <cell r="A100" t="str">
            <v>EXTSM05</v>
          </cell>
          <cell r="B100" t="str">
            <v xml:space="preserve">         DESMONTAJE DE CERCO PERIMETRAL DE  MALLA CICLONICA GALVANIZADA EXISTENTE DE 1.00 M. DE ALTURA SIN RECUPERACION. INCLUYE: RETIRO DE POSTES, HERRAMIENTA NECESARIA, MANO DE OBRA Y ACARREOS FUERA DE LA OBRA.</v>
          </cell>
          <cell r="C100" t="str">
            <v>M</v>
          </cell>
          <cell r="D100">
            <v>100</v>
          </cell>
          <cell r="E100">
            <v>87</v>
          </cell>
        </row>
        <row r="101">
          <cell r="A101" t="str">
            <v>AR-44</v>
          </cell>
          <cell r="B101" t="str">
            <v xml:space="preserve">         CORTE Y RETIRO ÁRBOL Y  TRONCO DE ÁRBOL(SECO), CON UNA ALTURA DE HASTA 7 M. Y UN DIÁMETRO DE 60 CMS, INCLUYE: HERRAMIENTA, MANO DE OBRA Y RETIRO DEL MATERIAL DE DESPERDICIO FUERA DE LA OBRA.</v>
          </cell>
          <cell r="C101" t="str">
            <v>PZA</v>
          </cell>
          <cell r="D101">
            <v>2</v>
          </cell>
          <cell r="E101">
            <v>3510.78</v>
          </cell>
        </row>
        <row r="102">
          <cell r="B102" t="str">
            <v xml:space="preserve">      ALBAÑIERIAS</v>
          </cell>
        </row>
        <row r="103">
          <cell r="A103" t="str">
            <v>AR-28</v>
          </cell>
          <cell r="B103" t="str">
            <v xml:space="preserve">         BANQUETA DE CONCRETO F'C=150 KG/CM2 DE 10 CMS. DE ESPESOR, INCLUYE; AFINE Y COMPACTADO DE BASE, CIMBRA EN FRONTERAS, COLADO, VIBRADO, CURADO, , MANO DE OBRA Y CARREO DE MATERIALES AL SITIO DE SU UTILIZACIÓN.</v>
          </cell>
          <cell r="C103" t="str">
            <v>M2</v>
          </cell>
          <cell r="D103">
            <v>140</v>
          </cell>
          <cell r="E103">
            <v>281.92</v>
          </cell>
        </row>
        <row r="104">
          <cell r="A104" t="str">
            <v>C23</v>
          </cell>
          <cell r="B104" t="str">
            <v xml:space="preserve">         RODAPIE DE PIEDRA BRAZA ACABADO APARENTE 2 CARAS, ASENTADO CON MORTERO CE CEMENTO-ARENA EN PROPORCION 1:3, INCLUYE: MATERIALES, MANO DE OBRA Y HERRAMIENTA.</v>
          </cell>
          <cell r="C104" t="str">
            <v>M3</v>
          </cell>
          <cell r="D104">
            <v>43.04</v>
          </cell>
          <cell r="E104">
            <v>1989.12</v>
          </cell>
        </row>
        <row r="105">
          <cell r="A105" t="str">
            <v>AR-29</v>
          </cell>
          <cell r="B105" t="str">
            <v xml:space="preserve">         FORJADO DE RAMPA PARA MINUSVALIDOS FABRICADO A BASE DE CONCRETO F'C=200 KG/CM2. T.M.A. 3/4 HECHO EN OBRA DE 0.10 A 0.20 MT. DE ESPESOR  PROMEDIO DANDO PENDIENTE DEL 10%. INCLUYE: HERRAMIENTAS, ACABADO RAYADO,  CIMBRA DESCIMBRA, MANO DE OBRA, REMATE EN PISO Y BANQUETA, ACARREO DEL  MATERIALES AL SITIO DE SU UTILIZACIÓN."</v>
          </cell>
          <cell r="C105" t="str">
            <v>M2</v>
          </cell>
          <cell r="D105">
            <v>12</v>
          </cell>
          <cell r="E105">
            <v>397.06</v>
          </cell>
        </row>
        <row r="106">
          <cell r="A106" t="str">
            <v>PA1022</v>
          </cell>
          <cell r="B106" t="str">
            <v xml:space="preserve">         MURETE DE BLOCK SOLIDO  DE CEMENTO 11X 14 X 28 CM DE SECCION, A TEZON,  A UNA ALTURA DE 1.00 M SENTADO CON MORTERO CEMENTO-ARENA EN PROP: 1:3, ACABADO COMUN, INCLUYE: ACARREOS DE MATERIALES AL SITIO DE UTILIZACION, MANO DE OBRA Y HERRAMIENTA.</v>
          </cell>
          <cell r="C106" t="str">
            <v>M2</v>
          </cell>
          <cell r="D106">
            <v>55</v>
          </cell>
          <cell r="E106">
            <v>502.61</v>
          </cell>
        </row>
        <row r="107">
          <cell r="A107" t="str">
            <v>C33</v>
          </cell>
          <cell r="B107" t="str">
            <v xml:space="preserve">         DALA DE CONCRETO F'C=250 KG/CM2, T.M.A.=3/4", CON SECCION DE 14 X 20 CMS., ARMADA CON 4 VARILLAS DEL # 3 Y ESTRIBOS DEL NO. 2 @ 15 CMS., INCLUYE: ARMADO, COLADO, CURADO, VIBRADO, CIMBRA COMUN, DESCIMBRA, TRASLAPES, CRUCES DE VARILLAS CON ELEMENTOS TRANSVERSALES, DESPERDICIOS, MANO DE OBRA, HERRAMIENTA Y ACARREO DE MATERIALES AL SITIO DE SU UTILIZACION, A CUALQUIER ALTURA.</v>
          </cell>
          <cell r="C107" t="str">
            <v>M</v>
          </cell>
          <cell r="D107">
            <v>210</v>
          </cell>
          <cell r="E107">
            <v>341.39</v>
          </cell>
        </row>
        <row r="108">
          <cell r="A108" t="str">
            <v>C34</v>
          </cell>
          <cell r="B108" t="str">
            <v xml:space="preserve">         ANCLAJE DE CASTILLO EN CIMENTACION 14 X 20 CMS., CONCRETO F'C=250 KG/CM2, ARMADO CON 4 VARILLAS DEL #3 (3/8") Y ESTRIBOS DEL #2 A CADA 20 CMS., CIMBRA COMUN. INCLUYE: CIMBRADO, DESCIMBRADO,CURADO Y VIBRADO</v>
          </cell>
          <cell r="C108" t="str">
            <v>M</v>
          </cell>
          <cell r="D108">
            <v>35</v>
          </cell>
          <cell r="E108">
            <v>383.57</v>
          </cell>
        </row>
        <row r="109">
          <cell r="A109" t="str">
            <v>C41</v>
          </cell>
          <cell r="B109" t="str">
            <v xml:space="preserve">         SUMINISTRO Y ELABORACION DE EMPEDRADO ZAMPEADO CON MORTERO CEMENTO-ARENA PROP. 1:4 Y PIEDRA LAJA 15-20  CMS DE ESPESOR PROMEDIO TOTAL, INCLUYE: TRAZO,  MATERIALES, ACOMODO DE PIEDRA, NIVELACION, HERRAMIENTA, EQUIPO, MANO DE OBRA, LIMPIEZA Y ACARREOS DE TODOS LOS MATERIALES AL SITIO DE SU COLOCACION.</v>
          </cell>
          <cell r="C109" t="str">
            <v>M2</v>
          </cell>
          <cell r="D109">
            <v>70</v>
          </cell>
          <cell r="E109">
            <v>463.32</v>
          </cell>
        </row>
        <row r="110">
          <cell r="A110" t="str">
            <v>PA1037</v>
          </cell>
          <cell r="B110" t="str">
            <v xml:space="preserve">         CONSTRUCCION DE CUARTO DE RPBI (RESIDUOS PELIGROSOS BIOLOGICO INFECCIOSOS), DE 1.20 X 1.60 X 0.60 M DE ALTURA, A BASE DE MURO DE DUROCK DE 13 MM DE 9.5 CM DE ESPESOR, A DOS CARAS TANTO EN MUROS COMO EN CUBIERTAS, FIJADO EN PISO DE CONCRETO, APLICACION DE MORTERO CEMENTO ARENA DE RIO PROP: 1:4, ACABADO FINO EN AMBAS CARAS Y CUBIERTA, LOSA EN PISO DE 10 CM DE ESPESOR CONCRETO F,C=150 KG/CM2, CON UNA PENDIENTE DE 1%  ACABADO PULIDO Y APLICACION DE PINTURA VINILICA BASE AGUA COLOR BLANCO EN MUROS EXTERIORES Y ACABADO EN INTERIOR DE RPBI A BASE DE APLICACION DE PINTURA EPOXICA GRADO MEDICO ANTIBACTERIAL A BASE DE POLIURETANO, MARCA SHERWIN WILLIAMS O SIMILAR, O EQUIVALENTE APLICANDO UN PRIMER MANO DE RESINAS CON BASE ACRILICAS Y/O EPOXICAS  DE ALTA PENETRACION, SEGUNDA MANO CON UN RECUBRIMIENTO EN SECO CON AIRLESS DE BAJA PRESION CON BOQUILLA DE USO INDUSTRIAL Y ABANICO DE 20" DE COMPONENTES BASE SOLVENTE Y CATALIZADOR A DOS MANOS MINIMO Y CON UN RENDIMIENTO DE 3L/M2  POR CADA CAPA, CON UNA PUERTA DE ALUMINIO COLOR NATURAL A BASE DE MARCO Y/O PERFILES DE 2" CORREDIZA, CON DUELAS LISAS DE ALUMINIO NATURAL, CURVAS SANITARIAS A BASE DE RESINAS EPOXICAS EN EL INTERIOR DEL CUARTO, INCLUYE: MATERIALES, DESPERDICIOS, LOS TIEMPOS DE SECADO Y PREPARACION DE RESINAS, APLICACIONES, MANO DE OBRA, LA HERRAMIENTA Y TODO LO NECESARIO PARA SU CORRECTA EJECUCION Y FUNCIONAMIENTO.</v>
          </cell>
          <cell r="C110" t="str">
            <v>PZA</v>
          </cell>
          <cell r="D110">
            <v>1</v>
          </cell>
          <cell r="E110">
            <v>16373.71</v>
          </cell>
        </row>
        <row r="111">
          <cell r="A111" t="str">
            <v>C39</v>
          </cell>
          <cell r="B111" t="str">
            <v xml:space="preserve">         SUMINISTRO Y COLOCACION DE LOGOTIPO SUBLIMADO EN PISOS DE CONCRETO SIMPLE, CON LA LEYENDA DE "JALISCO" Y "SIOP", ELABORADOS A BASE DE TIPOGRAFIA MONTADA EN MOLDE DE GOMA, INCLUYE: MOLDE, TRAZO, MANO DE OBRA, EQUIPO Y TODO LO NECESARIO PARA SU CORRECTA EJECUCION.</v>
          </cell>
          <cell r="C111" t="str">
            <v>PZA</v>
          </cell>
          <cell r="D111">
            <v>45</v>
          </cell>
          <cell r="E111">
            <v>91.64</v>
          </cell>
        </row>
        <row r="112">
          <cell r="A112" t="str">
            <v>C38</v>
          </cell>
          <cell r="B112" t="str">
            <v xml:space="preserve">         CENEFA DE 40 CMS PISO DE CONCRETO ESTAMPADO CON COLOR DE F¨C=200KG/CM2, DE 10 CM. DE ESPESOR, CON CONCRETO RESISTENCIA NORMAL AGREGADO AL MAXIMO DE 3/4", HECHO EN OBRA, PREPARACION DE PISO CON COLOR Y ENCDURECEDOR ( A RAZON DE 2.50 KG/M2.) PARA ACABADO PULIDO, DESMOLDALTE 0.122 KG/M2, Y APLICACION DE SELLADOR ACRILICO A RAZON DE 0.232 LTS/M2;  INCLUYE: TRAZO, NIVELACION , AFINE, Y COMPACTACION DEL TERRENO, DESPERDICIOS, ACARREOS, REGLADO, ESTAMPADO CON MOLDE DE POLIURETANO,  LAVADO CON AGUA A PRESION, CIMBRA EN FRONTERAS, COLOR INDICADO EN OBRA POR LA SUPERVISION, DESCIMBRADO, COLADO, CURADO, LIMPIEZA, MANO DE OBRA Y EQUIPO.</v>
          </cell>
          <cell r="C112" t="str">
            <v>M</v>
          </cell>
          <cell r="D112">
            <v>50</v>
          </cell>
          <cell r="E112">
            <v>358.45</v>
          </cell>
        </row>
        <row r="113">
          <cell r="B113" t="str">
            <v xml:space="preserve">      CERCA PERIMETRAL</v>
          </cell>
        </row>
        <row r="114">
          <cell r="A114" t="str">
            <v>C35</v>
          </cell>
          <cell r="B114" t="str">
            <v xml:space="preserve">         SUMINISTRO E INSTALACION DE CERCA DE MALLA DE ALAMBRE GALVANIZADO CAL. 10.50, CON ABERTURA DE 55 X 55 MM DE 2.00 MT ALTURA, CON MARCO SUPERIOR DE TUBO GALVANIZADO DE 42 MM DIAM. CAL 20,  ALAMBRE LISO GALVANIZADO CAL. 10.5 EN REMATE INFERIOR, ALAMBRE DE PUAS CAL. 12.5 (3 HILOS), POSTE DE LINEA DE TUBO GALVANIZADO DE 48 MM. DE DIAM. CAL. 18 DE 2.00 MTS. DE ALTURA Y 0.40 MTS. DE CIMENTACION MAS BAYONETA, POSTES ESQUINEROS O REFUERZOS CON TUBO GALVANIZADO DE 60 MM. DE DIAM. CAL. 26 X 2.00 MTS. DE ALTURA Y 0.40 MTS. DE CIMENTACION MAS OCHAVO, Y POSTES CARGADORES CON TUBO GALVANIZADO DE 73 MM. DE DIAM. CAL. 16 Y 2.40 MTS. DE ALTURA MAS 0.50 MTS. DE CIMENTACION (TIPO INSTITUCIONAL), INCLUYE: AHOGADO DE POSTES EN CONCRETO F'C=150 KG/CM2, MANO DE OBRA EN COLOCACION DE MALLA Y ACCESORIOS, EQUIPO, HERRAMIENTA Y LIMPIEZA (TODO GALVANIZADO POR INMERSION EN CALIENTE).</v>
          </cell>
          <cell r="C114" t="str">
            <v>M</v>
          </cell>
          <cell r="D114">
            <v>79</v>
          </cell>
          <cell r="E114">
            <v>522.55999999999995</v>
          </cell>
        </row>
        <row r="115">
          <cell r="B115" t="str">
            <v xml:space="preserve">      INSTALACIONES HIDRAULICAS Y ELECTRICAS</v>
          </cell>
        </row>
        <row r="116">
          <cell r="A116" t="str">
            <v>C1</v>
          </cell>
          <cell r="B116" t="str">
            <v xml:space="preserve">         SUMINISTRO E INSTALACION DE BASE SOCKET TIPO BIFASICA DE 5 X 100 AMP.,  INCLUYE: UNA MUFA CONDULET DE 38 MM., UN TRAMO DE TUBO CONDUIT PARED GRUESA ETIQUETA VERDE DE 38 MM DE DIAMETRO, 12 METROS DE CABLE DE COBRE TIPO THW-LS CAL. 4 AWG  600V, 75°, MCA CONDUMEX O CONDUCTORES MONTERREY,  MATERIALES MENORES, CONEXION, DESPERDICIOS, PRUEBAS, HERRAMIENTAS, LIMPIEZA, MANO DE OBRA ESPECIALIZADA Y ACARREO DE MATERIALES AL SITIO DE SU UTILIZACION.</v>
          </cell>
          <cell r="C116" t="str">
            <v>PZA</v>
          </cell>
          <cell r="D116">
            <v>1</v>
          </cell>
          <cell r="E116">
            <v>2242.16</v>
          </cell>
        </row>
        <row r="117">
          <cell r="A117" t="str">
            <v>PA1035</v>
          </cell>
          <cell r="B117" t="str">
            <v xml:space="preserve">         CISTERNA DE 5000 LITROS C/BOMBA Y ACC ROTOPLAS, INCLUYE: EXCAVACION EN FORMA MANUAL, FIRME DE CONCRETO SIMPLE DE 5 CM DE ESPESOR CON CONCRETO F´C=100 KG/CM2, MALLA GALLINERA EN CONTORNO DE EXCAVACION Y MORTERO CEMENTO-ARENA PROP. 1:5 DE 3 CM DE ESPESOR, RELLENO CON SUELO CEMENTO A RAZON DE 6 PARTES DE MATERIAL DE LUGAR Y 1 PARTE DE CAL, BROCAL Y TAPA METALICA PARA REGISTRO HIDRAULICO, LOSA SUPERIOR CON CONCRETO F´C=200 KG/CM2 DE 12 CM DE ESPESOR ARMADA CON VARILLA DEL NO.3 A CADA 20CM  AMBOS VERTICAL Y HORIZONTAL, TERMINADO APALILLADO, LLENADO DE CISTERNA CON AGUA, MADERA DE PINO  DE 2DA PARA PUNTALAMIENTOS, PASO DE LOSA DE CONCRETO, DESPERDICIOS, RETIRO DE MATERIAL DE EXCAVACION SOBRANTE FUERA DE LA OBRA, EQUIPO MANO DE OBRA Y HERRAMIENTA.</v>
          </cell>
          <cell r="C117" t="str">
            <v>PZA</v>
          </cell>
          <cell r="D117">
            <v>1</v>
          </cell>
          <cell r="E117">
            <v>37051.68</v>
          </cell>
        </row>
        <row r="118">
          <cell r="B118" t="str">
            <v>ALVARO ORTEGATECHALUTA</v>
          </cell>
        </row>
        <row r="119">
          <cell r="B119" t="str">
            <v xml:space="preserve">   PUERTAS Y VENTANAS</v>
          </cell>
        </row>
        <row r="120">
          <cell r="B120" t="str">
            <v xml:space="preserve">      DESMANTELAMIENTO Y DEMOLICIONES</v>
          </cell>
        </row>
        <row r="121">
          <cell r="A121" t="str">
            <v>SIOP-001</v>
          </cell>
          <cell r="B121" t="str">
            <v xml:space="preserve">         DESMONTAJE SIN RECUPERACION DE PUERTAS Y VENTANAS, DE HERRERIA, ALUMINIO Y MADERA INCLUYE: ACARREO FUERA DE LA OBRA, MANO DE OBRA Y HERRAMIENTA.</v>
          </cell>
          <cell r="C121" t="str">
            <v>M2</v>
          </cell>
          <cell r="D121">
            <v>50</v>
          </cell>
          <cell r="E121">
            <v>95.75</v>
          </cell>
        </row>
        <row r="122">
          <cell r="A122" t="str">
            <v>AR-39</v>
          </cell>
          <cell r="B122" t="str">
            <v xml:space="preserve">         DEMOLICION DE APLANADOS DE 2 A 3 CMS. DE ESPESOR EN MUROS Y BOVEDAS  A CUALQUIER NIVEL, INCLUYE: (PROTECCIONES DE PISOS, VIDRIOS, PUERTAS, VENTANAS, LAMPARAS Y DEMAS INSTALACIONES QUE PUDIERAN RESULTAR DAÑADAS EN EL PROCESO DE LA DEMOLICION.) HERRAMIENTAS, EQUIPO DE SEGURIDAD,  ANDAMIOS, MANO DE OBRA, ACARREO DEL PRODUCTO DE LA DEMOLICION  DENTRO Y FUERA DE LA OBRA Y  LIMPIEZA DEL AREA DE TRABAJO.</v>
          </cell>
          <cell r="C122" t="str">
            <v>M2</v>
          </cell>
          <cell r="D122">
            <v>200</v>
          </cell>
          <cell r="E122">
            <v>77.540000000000006</v>
          </cell>
        </row>
        <row r="123">
          <cell r="B123" t="str">
            <v xml:space="preserve">      PUERTA Y VENTANA</v>
          </cell>
        </row>
        <row r="124">
          <cell r="A124" t="str">
            <v>357322-A</v>
          </cell>
          <cell r="B124" t="str">
            <v xml:space="preserve">         BOQUILLAS Y BOLEOS EN PUERTAS Y VENTANAS, CON MORTERO CEMENTO-CAL-ARENA 1:2:6, INCLUYE: ANDAMIOS Y ACARREO DE MATERIALES AL SITIO DE SU UTILIZACION.</v>
          </cell>
          <cell r="C124" t="str">
            <v>M</v>
          </cell>
          <cell r="D124">
            <v>50</v>
          </cell>
          <cell r="E124">
            <v>107.28</v>
          </cell>
        </row>
        <row r="125">
          <cell r="A125" t="str">
            <v>140057-A</v>
          </cell>
          <cell r="B125" t="str">
            <v xml:space="preserve">         AMPLIACION DE VANO PARA PUERTA Y VENTANA HASTA 0.50 CM DE ANCHO, INCLUYE: DEMOLICION DE MURO EXISTENTE Y ELEMENTOS ESTRUCTURALES, REPOSICION DEL MISMO MURO , CASTILLO, APLANADO, EMBOQUILLADOS, BOLEOS, RESANES, ACABADO AL TERMINADO AL EXISTENTE</v>
          </cell>
          <cell r="C125" t="str">
            <v>PZA</v>
          </cell>
          <cell r="D125">
            <v>3</v>
          </cell>
          <cell r="E125">
            <v>3235.07</v>
          </cell>
        </row>
        <row r="126">
          <cell r="A126" t="str">
            <v>390068-A</v>
          </cell>
          <cell r="B126" t="str">
            <v xml:space="preserve">         SUMINISTRO Y COLOCACION DE PUERTA DE TAMBOR CON TRIPLAY DE CAOBILLA DE 6 MM. POR AMBAS CARAS, DE  0.95 M. A 1.10  X 2.10 M. FORMADA A BASE DE BASTIDOR Y MARCO DE  MADERA DE PINO DE PRIMERA DE  2"  X  1 1/2"   Y  PEINAZOS DE 1 1/2" X 1 1/2"  A CADA 30 CM. EN AMBOS SENTIDOS, ACABADO ENTINTADO Y LACA BRILLANTE TRANSPARENTE,  INCLUYE: MARCO Y TOPES DE MADERA,  JAMBAS,  RESANADOR PARA MADERA, BISAGRA DE LIBRO DE 3", DESPERDICIOS, MATERIALES MENORES Y DE CONSUMO, HERRAMIENTAS,  ACARREO DE MATERIALES AL SITIO DE SU COLOCACION,  LIMPIEZA DEL AREA DE TRABAJO Y MANO DE OBRA ESPECIALIZADA.</v>
          </cell>
          <cell r="C126" t="str">
            <v>PZA</v>
          </cell>
          <cell r="D126">
            <v>12</v>
          </cell>
          <cell r="E126">
            <v>4680</v>
          </cell>
        </row>
        <row r="127">
          <cell r="A127" t="str">
            <v>C7</v>
          </cell>
          <cell r="B127" t="str">
            <v xml:space="preserve">         SUMINISTRO Y COLOCACION DE CERRADURA USO RUDO, MCA. TESA, MOD. EIFEL AS,  PARA PUERTA ABATIBLE, DOBLE MANIJA,  FABRICADA EN ALEACION DE ALUMINIO Y ZINC, CON CILINDRO DE BRONCE CLASE T60, ACABADO EN CROMO MATE, INCLUYE: HERRAMIENTA, LLAVES, MATERIALES MENORES Y DE CONSUMO, ELEMENTOS DE FIJACION, TALADROS, MANO DE OBRA Y ACARREO DE MATERIAL AL SITIO DE SU UTILIZACION. EN CUALQUIER NIVEL.</v>
          </cell>
          <cell r="C127" t="str">
            <v>PZA</v>
          </cell>
          <cell r="D127">
            <v>12</v>
          </cell>
          <cell r="E127">
            <v>1486.96</v>
          </cell>
        </row>
        <row r="128">
          <cell r="A128" t="str">
            <v>420011-A</v>
          </cell>
          <cell r="B128" t="str">
            <v xml:space="preserve">         SUMINISTRO, HABILITADO Y COLOCACION DE CANCELERIA FABRICADA  EN ALUMINIO ANODIZADO EN COLOR BLANCO CON PERFILES COMERCIALES DE 2 X 1.25",  MCA. CUPRUM,  LINEA PANORAMA O EQUIVALENTE INCLUYE: TRAZO, CORTES, AJUSTES, MATERIALES, CORREDERAS, JALADERAS, OPERADORES, REPISON, SELLADO PERIMETRAL, SILICON, VINIL, HERRAJES, ELEMENTOS DE FIJACION, MATERIALES MENORES Y DE CONSUMO, DESPERDICIOS, HERRAMIENTAS, MANO DE OBRA ESPECIALIZADA, LIMPIEZA, FLETES, EQUIPO Y COLOCACION A CUALQUIER NIVEL.</v>
          </cell>
          <cell r="C128" t="str">
            <v>M2</v>
          </cell>
          <cell r="D128">
            <v>0</v>
          </cell>
          <cell r="E128">
            <v>1441.81</v>
          </cell>
        </row>
        <row r="129">
          <cell r="A129" t="str">
            <v>412013-A</v>
          </cell>
          <cell r="B129" t="str">
            <v xml:space="preserve">         SUMINISTRO, FABRICACION Y COLOCACION DE HERRERIA TUBULAR Y/O ESTRUCTURAL, INCLUYE: SOLDADURA, ELEMENTOS DE FIJACION, MATERIALES MENORES, DESCALIBRES, DESPERDICIOS, BISAGRAS, FONDO ANTICORROSIVO, FLETES, HERRAMIENTAS, EQUIPO, MANO DE OBRA  Y ACARREO DE MATERIALES AL SITIO DE SU UTLIZACION.</v>
          </cell>
          <cell r="C129" t="str">
            <v>KG</v>
          </cell>
          <cell r="D129">
            <v>500</v>
          </cell>
          <cell r="E129">
            <v>70.81</v>
          </cell>
        </row>
        <row r="130">
          <cell r="A130" t="str">
            <v>393145-A</v>
          </cell>
          <cell r="B130" t="str">
            <v xml:space="preserve">         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VENTANERIA, MEDIDA POR UN SOLO LADO, TRABAJO TERMINADO, A DOS MANOS, INCLUYE: MATERIALES MENORES Y DE CONSUMO, ANDAMIOS, PREPARACION DE LA SUPERFICIE, HERRAMIENTAS, LIMPIEZA, MANO DE OBRA Y  EQUIPO DE SEGURIDAD. A CUALQUIER NIVEL. (LA PINTURA ES POR AMBOS LADOS DE LA VENTANERIA, PERO PARA SU PAGO ES MEDIDA SOLO POR 1 SOLO LADO).</v>
          </cell>
          <cell r="C130" t="str">
            <v>M2</v>
          </cell>
          <cell r="D130">
            <v>105.5</v>
          </cell>
          <cell r="E130">
            <v>110.32</v>
          </cell>
        </row>
        <row r="131">
          <cell r="A131" t="str">
            <v>426010-A</v>
          </cell>
          <cell r="B131" t="str">
            <v xml:space="preserve">         SUMINISTRO Y COLOCACION DE CRISTAL FLOTADO DE 6 MM. DE ESPESOR,  ASENTADO VINIL, INCLUYE: CORTES, DESPERDICIOS Y ACARREO DE MATERIALES AL SITIO DE SU UTILIZACION A CUALQUIER NIVEL.</v>
          </cell>
          <cell r="C131" t="str">
            <v>M2</v>
          </cell>
          <cell r="D131">
            <v>80</v>
          </cell>
          <cell r="E131">
            <v>684.52</v>
          </cell>
        </row>
        <row r="132">
          <cell r="B132" t="str">
            <v xml:space="preserve">   PINTURA</v>
          </cell>
        </row>
        <row r="133">
          <cell r="A133" t="str">
            <v>393016-A</v>
          </cell>
          <cell r="B133" t="str">
            <v xml:space="preserve">      PINTURA VINILICA VINIMEX DE COMEX O VINI-HOGAR SHERWIN WILLIAMS O EQUIVALENTE,  EN MUROS A DOS MANOS, INCLUYE: MATERIALES MENORES Y DE CONSUMO, ANDAMIOS, PREPARACION DE LA SUPERFICIE, SELLADO DE LA SUPERFICIE, HERRAMIENTAS, LIMPIEZA, MANO DE OBRA Y  EQUIPO DE SEGURIDAD.</v>
          </cell>
          <cell r="C133" t="str">
            <v>M2</v>
          </cell>
          <cell r="D133">
            <v>1216.5</v>
          </cell>
          <cell r="E133">
            <v>64.34</v>
          </cell>
        </row>
        <row r="134">
          <cell r="A134" t="str">
            <v>C40</v>
          </cell>
          <cell r="B134" t="str">
            <v xml:space="preserve">      SUMINISTRO Y ELABORACION DE ROTULO DE OBRA DISTINTIVOS, DE GOBIERNO DE JALISCO, SALUD, SERVICIOS DE SALUD JALISCO, A BASE DE PINTURA VINILICA, Y DE CARACTERISTICAS Y DIMENSIONES ASI COMO TIPOGRAFIA DE ACUERDO CON DISEÑO PROPORCIONADO POR LA SIOP, INCLUYE: MATERIALES, MANO DE OBRA CALIFICADA, HERRAMIENTA, EQUIPO, ANDAMIOS Y TODO LO NECESARIO PARA SU CORRECTA EJECUCION.</v>
          </cell>
          <cell r="C134" t="str">
            <v>PZA</v>
          </cell>
          <cell r="D134">
            <v>4</v>
          </cell>
          <cell r="E134">
            <v>1200</v>
          </cell>
        </row>
        <row r="135">
          <cell r="A135" t="str">
            <v>C42</v>
          </cell>
          <cell r="B135" t="str">
            <v xml:space="preserve">      SUMINISTRO Y APLICACIÓN DE PINTURA VINILICA COLORES INSTITUCIONALES COLOR AZUL DE 0.90 M  Y LINEA ROSA DE 0.10 M  EL RESTO DE LA SUPERFICIE COLOR BLANCO DE MURO EXTERIOR DE LA UNIDAD INCLUYE: MATERIALES, PREPARACION DE LA SUPERFICIE DESPERDICIO, EQUIPO, MANO DE OBRA, HERRAMIENTA ANDAMIOS Y TODO LO NECESARIO PARA SU CORRECTA EJECUCION.</v>
          </cell>
          <cell r="C135" t="str">
            <v>M</v>
          </cell>
          <cell r="D135">
            <v>60</v>
          </cell>
          <cell r="E135">
            <v>176.44</v>
          </cell>
        </row>
        <row r="136">
          <cell r="B136" t="str">
            <v xml:space="preserve">   PISOS</v>
          </cell>
        </row>
        <row r="137">
          <cell r="A137" t="str">
            <v>JM-AZU-003</v>
          </cell>
          <cell r="B137" t="str">
            <v xml:space="preserve">      SUMINISTRO Y COLOCACIÓN DE PISO RECTIFICADO STONEWALK DE 59X59 CM. COLOR MARFIL, MARCA INTERCERAMIC. INCLUYE: HERRAMIENTA, MATERIALES, MANO DE OBRA, EQUIPO Y TODO LO NECESARIO PARA SU CORRECTA INSTALACIÓN.</v>
          </cell>
          <cell r="C137" t="str">
            <v>M2</v>
          </cell>
          <cell r="D137">
            <v>338</v>
          </cell>
          <cell r="E137">
            <v>592.57000000000005</v>
          </cell>
        </row>
        <row r="138">
          <cell r="A138" t="str">
            <v>PA1003</v>
          </cell>
          <cell r="B138" t="str">
            <v xml:space="preserve">      SUMINISTRO Y COLOCACIÓN DE ZOCLO DE 10 CM DE ESPESOR, A BASE DE RECORTES DE LOSETA CERAMICA  DE 59X59 CM RECTIFICADO MCA INTERCERAMIC MOD. STONEWALK MARFIL O SIMILAR, AENTADO CON ADHESIVO PEGAPISO, BOQUILLA  COLOR INDICADO POR LA SUPERVISION, INCLUYE: ACARREOS AL SITIO DE COLOCACION, TRAZOS, CORTES, AJUSTES, REMATES, ESCUADRES, DESPERDICIOS,  DESPATINADO, EMBOQUILLADO, MATERIALES, MANO DE OBRA Y HERRAMIENTA, A CUALQUIER NIVEL.</v>
          </cell>
          <cell r="C138" t="str">
            <v>M</v>
          </cell>
          <cell r="D138">
            <v>255.73</v>
          </cell>
          <cell r="E138">
            <v>134.26</v>
          </cell>
        </row>
        <row r="139">
          <cell r="B139" t="str">
            <v xml:space="preserve">   INSTALACION HIDRO-SANITARIA</v>
          </cell>
        </row>
        <row r="140">
          <cell r="B140" t="str">
            <v xml:space="preserve">      DEMOLICION</v>
          </cell>
        </row>
        <row r="141">
          <cell r="A141" t="str">
            <v>140694-A</v>
          </cell>
          <cell r="B141" t="str">
            <v xml:space="preserve">         DEMOLICION DE PISO DE LOSETA Y AZULEJO DE CERAMICA,  BARRO Y/O EQUIVALENTE EN PISO Y/O MURO, INCLUYE: LIMPIEZA, MANO DE OBRA, HERRAMIENTA, ACARREO DEL MATERIAL PRODUCTO DE LA DEMOLICIÓN HASTA EL CENTRO DE ACOPIO, PARA SU POSTERIOR RETIRO.</v>
          </cell>
          <cell r="C141" t="str">
            <v>M2</v>
          </cell>
          <cell r="D141">
            <v>496.89</v>
          </cell>
          <cell r="E141">
            <v>82.24</v>
          </cell>
        </row>
        <row r="142">
          <cell r="A142" t="str">
            <v>140605-A</v>
          </cell>
          <cell r="B142" t="str">
            <v xml:space="preserve">         CORTE CON DISCO EN PISO DE MOSAICO Y/O CONCRETO DE 5 CM DE PROFUNDIDAD, INCLUYE: HERRAMIENTA, EQUIPO, MATERIALES DE CONSUMO, LIMPIEZA Y  MANO DE OBRA.</v>
          </cell>
          <cell r="C142" t="str">
            <v>M</v>
          </cell>
          <cell r="D142">
            <v>0</v>
          </cell>
          <cell r="E142">
            <v>36.31</v>
          </cell>
        </row>
        <row r="143">
          <cell r="A143" t="str">
            <v>PAV0006-A</v>
          </cell>
          <cell r="B143" t="str">
            <v xml:space="preserve">         DEMOLICIÓN DE CONCRETO SIMPLE EN BANQUETAS, GUARNICIONES, FIRMES, POR MEDIOS MANUALES, INCLUYE: RETIRO DEL MATERIAL A BANCO DE OBRA INDICADO POR SUPERVISIÓN, ABUNDAMIENTO, MANO DE OBRA, EQUIPO Y HERRAMIENTA.</v>
          </cell>
          <cell r="C143" t="str">
            <v>M3</v>
          </cell>
          <cell r="D143">
            <v>6</v>
          </cell>
          <cell r="E143">
            <v>540</v>
          </cell>
        </row>
        <row r="144">
          <cell r="A144" t="str">
            <v>156005-A</v>
          </cell>
          <cell r="B144" t="str">
            <v xml:space="preserve">         CARGA MANUAL Y ACARREO EN CAMIÓN 1 ER. KILOMETRO, DE MATERIAL PRODUCTO DE EXCAVACIÓN Y/O DEMOLICIÓN, INCLUYE: MANO DE OBRA, EQUIPO Y HERRAMIENTA, (NORMA S. C. T. N-CTR-CAR-1-01-013-00).</v>
          </cell>
          <cell r="C144" t="str">
            <v>M3</v>
          </cell>
          <cell r="D144">
            <v>6</v>
          </cell>
          <cell r="E144">
            <v>118.54</v>
          </cell>
        </row>
        <row r="145">
          <cell r="A145" t="str">
            <v>3000104-A</v>
          </cell>
          <cell r="B145" t="str">
            <v xml:space="preserve">         ACARREO EN CAMION A KILÓMETROS SUBSECUENTES DE MATERIAL PRODUCTO DE EXCAVACIÓN Y/O DEMOLICIÓN,  INCLUYE: MANO DE OBRA, EQUIPO Y HERRAMIENTA. (NORMA S. C. T. N-CTR-CAR-1-01-013-00)</v>
          </cell>
          <cell r="C145" t="str">
            <v>M3-KM</v>
          </cell>
          <cell r="D145">
            <v>36</v>
          </cell>
          <cell r="E145">
            <v>10.92</v>
          </cell>
        </row>
        <row r="146">
          <cell r="A146" t="str">
            <v>EXTSM02</v>
          </cell>
          <cell r="B146" t="str">
            <v xml:space="preserve">         DESCONEXION Y DESMONTAJE DE ACCESORIOS DE BAÑO EXISTENTES, TALES COMO JABONERAS, PAPELERAS, TOALLEROS, GANCHOS, ETC. SIN RECUPERCION.INCLUYE: HERRAMIENTAS, MANO DE OBRA,  ACARREO DE FUERA DE LA OBRA.</v>
          </cell>
          <cell r="C146" t="str">
            <v>PZA</v>
          </cell>
          <cell r="D146">
            <v>18</v>
          </cell>
          <cell r="E146">
            <v>69.91</v>
          </cell>
        </row>
        <row r="147">
          <cell r="A147" t="str">
            <v>EXTSM03</v>
          </cell>
          <cell r="B147" t="str">
            <v xml:space="preserve">         DESCONEXION Y DESMONTAJE DE CALENTADOR DE GAS EXISTENTE SIN RECUPERACION. INCLUYE: HERRAMIENTAS, LIMPIEZA DEL AREA DE TRABAJO, MANO DE OBRA ESPECIALIZADA Y ACARREO DENTRO Y FUERA DE LA OBRA.</v>
          </cell>
          <cell r="C147" t="str">
            <v>PZA</v>
          </cell>
          <cell r="D147">
            <v>1</v>
          </cell>
          <cell r="E147">
            <v>445.36</v>
          </cell>
        </row>
        <row r="148">
          <cell r="A148">
            <v>140128</v>
          </cell>
          <cell r="B148" t="str">
            <v xml:space="preserve">         DESCONEXION Y DESMONTAJE DE TINACO  EXISTENTE DE 1,100 LTS. DE CAPACIDAD. INCLUYE: ACARREO DENTRO Y FUERA DE LA OBRA, HERRAMIENTAS, EQUIPO DE SEGURIDAD Y MANO DE OBRA, A CUALQUIER ALTURA.</v>
          </cell>
          <cell r="C148" t="str">
            <v>PZA</v>
          </cell>
          <cell r="D148">
            <v>1</v>
          </cell>
          <cell r="E148">
            <v>994.98</v>
          </cell>
        </row>
        <row r="149">
          <cell r="A149" t="str">
            <v>EXTSM04</v>
          </cell>
          <cell r="B149" t="str">
            <v xml:space="preserve">         DESCONEXION Y RETIRO DE BOMBA EXISTENTE SIN RECUPERACION. INCLUYE; HERRAMIENTA, MANO DE OBRA, ACARREO Y ALMACENAJE DE LA BOMBA, EN LUGAR INDICADO POR  LA SUPERVISION..</v>
          </cell>
          <cell r="C149" t="str">
            <v>PZA</v>
          </cell>
          <cell r="D149">
            <v>1</v>
          </cell>
          <cell r="E149">
            <v>388.88</v>
          </cell>
        </row>
        <row r="150">
          <cell r="B150" t="str">
            <v xml:space="preserve">      LINEA PRINCIPAL</v>
          </cell>
        </row>
        <row r="151">
          <cell r="A151" t="str">
            <v>152002-A</v>
          </cell>
          <cell r="B151" t="str">
            <v xml:space="preserve">         EXCAVACION EN CEPAS POR MEDIO MANUALES, MATERIAL TIPO B, DE 0 A 2.00 M. DE PROFUNDIDAD, EN SECO, INCLUYE: AFINE DE TALUDES Y FONDO Y ACARREOS DEL MATERIAL EXCEDENTE DENTRO DE LA OBRA AL LUGAR INDICADO POR LA SUPERVISION, MEDIDO EN BANCO.</v>
          </cell>
          <cell r="C151" t="str">
            <v>M3</v>
          </cell>
          <cell r="D151">
            <v>5</v>
          </cell>
          <cell r="E151">
            <v>164.58</v>
          </cell>
        </row>
        <row r="152">
          <cell r="A152" t="str">
            <v>PAV0064-A</v>
          </cell>
          <cell r="B152" t="str">
            <v xml:space="preserve">         RELLENO EN CEPAS O MESETAS CON MATERIAL PRODUCTO DE LA EXCAVACION COMPACTADO AL 90% CON COMPACTADOR DE IMPACTO, EN CAPAS NO MAYORES DE 20 CM., INCLUYE: INCORPORACION DE AGUA NECESARIA, MANO DE OBRA, HERRAMIENTAS Y ACARREOS.</v>
          </cell>
          <cell r="C152" t="str">
            <v>M3</v>
          </cell>
          <cell r="D152">
            <v>5</v>
          </cell>
          <cell r="E152">
            <v>137.24</v>
          </cell>
        </row>
        <row r="153">
          <cell r="A153" t="str">
            <v>536035-A</v>
          </cell>
          <cell r="B153" t="str">
            <v xml:space="preserve">         REGISTRO SANITARIO DE 0.80 X 0.80 X 1.00 M, CON MURO DE LADRILLO DE LAMA DE 5.5 X 11.0 X 22.0 CM, ASENTADO CON MORTERO CEMENTO-ARENA 1:3, APLANADO CON MORTERO CEMENTO-ARENA DE RIO 1:3, TAPA DE CONCRETO F'C=200 KG/CM2, MARCO Y CONTRAMARCO DE ANGULO DE 1 1/2 X 1/8", DESPERDICIOS Y ACARREO DE MATERIALES AL SITIO DE SU UTILIZACION."</v>
          </cell>
          <cell r="C153" t="str">
            <v>PZA</v>
          </cell>
          <cell r="D153">
            <v>2</v>
          </cell>
          <cell r="E153">
            <v>3715.34</v>
          </cell>
        </row>
        <row r="154">
          <cell r="B154" t="str">
            <v xml:space="preserve">   BAÑOS</v>
          </cell>
        </row>
        <row r="155">
          <cell r="B155" t="str">
            <v xml:space="preserve">      DESMANTELAMIENTO</v>
          </cell>
        </row>
        <row r="156">
          <cell r="A156" t="str">
            <v>140129-A</v>
          </cell>
          <cell r="B156" t="str">
            <v xml:space="preserve">         DESINSTALACION DE MUEBLE DE BAÑO YA SEA INODORO, LAVABO, MINGITORIO,  ETC. SIN RECUPERACION  INCLUYE:  DESCONEXION, HERRAMIENTAS, MANO DE OBRA, LIMPIEZA Y ACARREO DEL MUEBLE FUERA DE LA OBRA.</v>
          </cell>
          <cell r="C156" t="str">
            <v>PZA</v>
          </cell>
          <cell r="D156">
            <v>11</v>
          </cell>
          <cell r="E156">
            <v>119.57</v>
          </cell>
        </row>
        <row r="157">
          <cell r="A157" t="str">
            <v>140106-A</v>
          </cell>
          <cell r="B157" t="str">
            <v xml:space="preserve">         DESMONTAJE SIN RECUPERACION DE LUMINARIAS DE SOBREPONER O DE EMPOTRAR A UNA ALTURA DE 0-3 M INCLUYE: ACARREO FUERA DE LA OBRA, MANO DE OBRA, EQUIPO Y HERRAMIENTA.</v>
          </cell>
          <cell r="C157" t="str">
            <v>PZA</v>
          </cell>
          <cell r="D157">
            <v>56</v>
          </cell>
          <cell r="E157">
            <v>159.83000000000001</v>
          </cell>
        </row>
        <row r="158">
          <cell r="A158" t="str">
            <v>PDEL0001</v>
          </cell>
          <cell r="B158" t="str">
            <v xml:space="preserve">         DESINSTALACION Y RETIRO  DE SALIDAS ELECTRICAS PARA LUMINARIAS, APAGADORES, CONTACTOS Y SECADORES DE MANO, A CUALQUIER NIVEL INCLUYE: RETIRO DE APAGADORES, CONTACTOS Y CONDUCTORES, HERRAMIENTA, MANO DE OBRA Y TODO LO NECESARIO PARA SU CORRECTA EJECUCION</v>
          </cell>
          <cell r="C158" t="str">
            <v>SAL</v>
          </cell>
          <cell r="D158">
            <v>163</v>
          </cell>
          <cell r="E158">
            <v>159.83000000000001</v>
          </cell>
        </row>
        <row r="159">
          <cell r="B159" t="str">
            <v xml:space="preserve">      INSTALACION ELECTRICA</v>
          </cell>
        </row>
        <row r="160">
          <cell r="A160" t="str">
            <v>907569-A</v>
          </cell>
          <cell r="B160" t="str">
            <v xml:space="preserve">         CABLEADO DE SALIDA ELECTRICA PARA LUMINARIAS, APAGADORES, CONTACTOS Y SECADORES DE MANO, HASTA 4 M. DE LONGITUD EN DUCTERIA EXISTENTE, CABLE VINANEL THW-LS 600 V. A 75° C, 90° C, MARCA CONDUCTORES MONTERREY O EQUIVALENTE,  INCLUYE:  2 CABLES DE COBRE THW CAL. 12 AWG.  Y 1 CABLE DE COBRE THW CAL. 14 AWG, ENCINTADO, CONEXION A TIERRA, MATERIALES MENORES,  HERRAMIENTA, MANO DE OBRA ESPECIALIZADA , CONEXIONES, LIMPIEZA DEL AREA DE TRABAJO, PRUEBAS, DESPERDICIOS Y ACARREO DEL MATERIAL AL SITIO DE SU COLOCACION, A CUALQUIER NIVEL, SUSTITUCION DE CABLES.</v>
          </cell>
          <cell r="C160" t="str">
            <v>SAL</v>
          </cell>
          <cell r="D160">
            <v>163</v>
          </cell>
          <cell r="E160">
            <v>364.84</v>
          </cell>
        </row>
        <row r="161">
          <cell r="A161" t="str">
            <v>522550-A</v>
          </cell>
          <cell r="B161" t="str">
            <v xml:space="preserve">         SALIDA ELECTRICA PARA LUMINARIAS, APAGADORES, CONTACTOS Y SECADORES DE MANO, OCULTA, CON TUBERIA Y CONEXIONES CONDUIT PVC TIPO PESADO DE 3/4" 19 MM. DE DIAMETRO HASTA 4 M. DE LONGITUD, CABLE VINANEL THW-LS 600 V. A 75° C, 90° C, MARCA CONDUCTORES MONTERREY O EQUIVALENTE, CABLE VINANEL 21 THW-LS 600 V. A 75° C, 90° C, MARCA CONDUMEX O EQUIVALENTE, 2 CABLES DE COBRE THW CAL. 12 AWG.  Y 1 CABLE DE COBRE THW CAL. 14 AWG, CAJAS CUADRADAS, INCLUYE: TRAZO, RANURAS Y RESANES CON MORTERO CEMENTO- ARENA 1:3, MATERIALES MENORES Y DE CONSUMO, ELEMENTOS DE FIJACION, PRUEBAS, DESPERDICIOS, HERRAMIENTAS, MANO DE OBRA ESPECIALIZADA Y ACARREO DEL MATERIAL AL SITIO DE SU COLOCACION, EN CUALQUIER NIVEL, (SALIDA NUEVA).</v>
          </cell>
          <cell r="C161" t="str">
            <v>SAL</v>
          </cell>
          <cell r="D161">
            <v>20</v>
          </cell>
          <cell r="E161">
            <v>622.28</v>
          </cell>
        </row>
        <row r="162">
          <cell r="A162" t="str">
            <v>536006-A</v>
          </cell>
          <cell r="B162" t="str">
            <v xml:space="preserve">         SUMINISTRO Y COLOCACION ADICIONAL EN SALIDA ELECTRICA DE CABLE DE COBRE THW CAL. 12 AWG. INC. MATERIALES MENORES,PRUEBAS Y ACARREOS AL SITIO DE SU COLOCACION.</v>
          </cell>
          <cell r="C162" t="str">
            <v>M</v>
          </cell>
          <cell r="D162">
            <v>0</v>
          </cell>
          <cell r="E162">
            <v>34.75</v>
          </cell>
        </row>
        <row r="163">
          <cell r="A163" t="str">
            <v>EXT014B</v>
          </cell>
          <cell r="B163" t="str">
            <v xml:space="preserve">         SUMINISTRO Y COLOCACION DE LUMINARIA LED LINEAL 36W GR-LD002 O SIMILAR, INCLUYE: LAMPARA, MATERIALES MENORES, HERRAMIENTA, MANO DE OBRA, PRUEBAS, FLETES, DESPERDICIOS,  Y ACARREOS AL SITIO DE SU COLOCACION.</v>
          </cell>
          <cell r="C163" t="str">
            <v>PZA</v>
          </cell>
          <cell r="D163">
            <v>56</v>
          </cell>
          <cell r="E163">
            <v>733.81</v>
          </cell>
        </row>
        <row r="164">
          <cell r="A164" t="str">
            <v>536006-B</v>
          </cell>
          <cell r="B164" t="str">
            <v xml:space="preserve">         SUMINISTRO Y COLOCACION ADICIONAL EN SALIDA ELECTRICA DE CABLE DE COBRE THW CAL. 14 AWG. INC. MATERIALES MENORES,PRUEBAS Y ACARREOS AL SITIO DE SU COLOCACION.</v>
          </cell>
          <cell r="C164" t="str">
            <v>M</v>
          </cell>
          <cell r="D164">
            <v>0</v>
          </cell>
          <cell r="E164">
            <v>31.97</v>
          </cell>
        </row>
        <row r="165">
          <cell r="A165" t="str">
            <v>CQ-B02</v>
          </cell>
          <cell r="B165" t="str">
            <v xml:space="preserve">         SUMINISTRO Y COLOCACION DE APAGADOR SENCILLO MERIDA BTICINO COLOR BLANCO O EQUIVALENTE, INCLUYE: PLACA Y TAPA, MATERIALES, ACARREOS, PRUEBAS, FLETES, MANO DE OBRA Y HERRAMIENTA.</v>
          </cell>
          <cell r="C165" t="str">
            <v>PZA</v>
          </cell>
          <cell r="D165">
            <v>46</v>
          </cell>
          <cell r="E165">
            <v>240.04</v>
          </cell>
        </row>
        <row r="166">
          <cell r="A166" t="str">
            <v>JM-ELE-A002</v>
          </cell>
          <cell r="B166" t="str">
            <v xml:space="preserve">         SUMINISTRO Y COLOCACIÓN DE CONTACTO TOMA CORRIENTE PROTEGIDA DUPLEX 2P+T, 15A. 127V. QUIZIÑO MODELO: SQZ5215KD CON PLACA MÉRIDA. INCLUYE: HERRAMIENTA, MATERIALES, MANO DE OBRA, EQUIPO Y TODO LO NECESARIO PARA SU CORRECTA INSTALACIÓN.</v>
          </cell>
          <cell r="C166" t="str">
            <v>PZA</v>
          </cell>
          <cell r="D166">
            <v>80</v>
          </cell>
          <cell r="E166">
            <v>268.8</v>
          </cell>
        </row>
        <row r="167">
          <cell r="A167" t="str">
            <v>C2</v>
          </cell>
          <cell r="B167" t="str">
            <v xml:space="preserve">         SUMINISTRO Y COLOCACION DE TABLERO DE ALUMBRADO, NQ304AB225F  MCA. SQUAR´D,  CON INTERRUPTOR PRINCIPAL DE 3 X 225 AMP, INCLUYE: MONTAJE, CINCHOS, PRUEBAS, MATERIALES MENORES, FIJACION, HERRAMIENTAS, MANO DE OBRA ESPECIALIZADA Y ACARREOS DE MATERIAL AL SITIO DE SU UTILIZACION.</v>
          </cell>
          <cell r="C167" t="str">
            <v>PZA</v>
          </cell>
          <cell r="D167">
            <v>1</v>
          </cell>
          <cell r="E167">
            <v>27943.22</v>
          </cell>
        </row>
        <row r="168">
          <cell r="A168" t="str">
            <v>C3</v>
          </cell>
          <cell r="B168" t="str">
            <v xml:space="preserve">         SUMINISTRO Y COLOCACION DE INTERRUPTOR TERMOMAGNETICO CON GABINETE PARA INTERPERIE, 2 POLOS, DE 70 A 100 AMPERES, MCA. SQUARE'D, GABINETE NEMA 3 CAT. FA100RB, CON INTERRUPTOR TIPO  FAL22070-100  INCLUYE: MATERIALES MENORES Y DE FIJACION,  PRUEBAS, HERRAMIENTAS, MANO DE OBRA Y ACARREO DE MATERIALES AL SITIO DE SU COLOCACION.</v>
          </cell>
          <cell r="C168" t="str">
            <v>PZA</v>
          </cell>
          <cell r="D168">
            <v>1</v>
          </cell>
          <cell r="E168">
            <v>10188.719999999999</v>
          </cell>
        </row>
        <row r="169">
          <cell r="A169" t="str">
            <v>C4</v>
          </cell>
          <cell r="B169" t="str">
            <v xml:space="preserve">         SUMINISTRO Y COLOCACION DE INTERRUPTOR TERMOMAGNETICO QO150 1P  DE 10 A 50 AMPERES, MCA. SQUARE D, CAT. QO. INC.: PRUEBAS, MATERIALES MENORES Y ACARREO DE MATERIALES AL SITIO DE SU COLOCACION.</v>
          </cell>
          <cell r="C169" t="str">
            <v>PZA</v>
          </cell>
          <cell r="D169">
            <v>12</v>
          </cell>
          <cell r="E169">
            <v>315.37</v>
          </cell>
        </row>
        <row r="170">
          <cell r="A170" t="str">
            <v>C5</v>
          </cell>
          <cell r="B170" t="str">
            <v xml:space="preserve">         SUMINISTRO Y COLOCACION DE INTERRUPTOR TERMOMAGNETICO CON 2 POLOS, DE 15-50 AMPERES, MCA. SQUARE D, CAT. QO250. INCLUYE: PRUEBAS, FLETES, MATERIALES MENORES Y ACARREO DE MATERIALES AL SITIO DE SU COLOCACION.</v>
          </cell>
          <cell r="C170" t="str">
            <v>PZA</v>
          </cell>
          <cell r="D170">
            <v>6</v>
          </cell>
          <cell r="E170">
            <v>601.08000000000004</v>
          </cell>
        </row>
        <row r="171">
          <cell r="B171" t="str">
            <v xml:space="preserve">      PISOS</v>
          </cell>
        </row>
        <row r="172">
          <cell r="A172" t="str">
            <v>EXT-019</v>
          </cell>
          <cell r="B172" t="str">
            <v xml:space="preserve">         SUMINISTRO Y COLOCACION DE RECUBRIMIENTO DE MURO A BASE DE LOSETA MODELO  SPA WHITE GLOSSY DE INTERCERAMIC 30X60 O SIMILAR, ASENTADO CON PEGA PISO Y JUNTEADO CON JUNTEADOR DE COLOR SIN ARENA, CON JUNTAS DE 3.00 MM. DE ANCHO MINIMO, INCLUYE: CORTE, REMATES, ESCUADRE, DESPERDICIOS, DESPATINADO, HERRAMIENTAS, MATERIALES,  MANO DE OBRA, LIMPIEZA  Y ACARREO DE MATERIALES AL SITIO DE SU UTILIZACION, A CUALQUIER NIVEL</v>
          </cell>
          <cell r="C172" t="str">
            <v>M2</v>
          </cell>
          <cell r="D172">
            <v>158.88999999999999</v>
          </cell>
          <cell r="E172">
            <v>806.39</v>
          </cell>
        </row>
        <row r="173">
          <cell r="B173" t="str">
            <v xml:space="preserve">      ALBAÑILERIA</v>
          </cell>
        </row>
        <row r="174">
          <cell r="A174" t="str">
            <v>C9</v>
          </cell>
          <cell r="B174" t="str">
            <v xml:space="preserve">         APLANADO CON MORTERO CEMENTO-CAL-ARENA 1:2:6, DE 2.0 CM. DE ESPESOR, A PLOMO Y REGLA, ACABADO APALILLADO FINO, INCLUYE: MATERIALES, ANDAMIOS, NIVELACION, PLOMEO, REMATES, BOLEADOS, DESPERDICIOS, HERRAMIENTAS, LIMPIEZAS, MANO DE OBRA Y ACARREO DE MATERIALES AL SITIO DE SU UTILIZACION. A CUALQUIER NIVEL.</v>
          </cell>
          <cell r="C174" t="str">
            <v>M2</v>
          </cell>
          <cell r="D174">
            <v>200</v>
          </cell>
          <cell r="E174">
            <v>160.08000000000001</v>
          </cell>
        </row>
        <row r="175">
          <cell r="A175" t="str">
            <v>PA1006</v>
          </cell>
          <cell r="B175" t="str">
            <v xml:space="preserve">         FIRME DE CONCRETO F'C= 150 KG/CM2 DE 8 CMS. DE ESPESOR, ACABADO APLAILLADO, INCLUYE EXTENDIDO, REGLEADO, CURADO, DESPERDICIO Y ACARREOS.</v>
          </cell>
          <cell r="C175" t="str">
            <v>M2</v>
          </cell>
          <cell r="D175">
            <v>338</v>
          </cell>
          <cell r="E175">
            <v>254.95</v>
          </cell>
        </row>
        <row r="176">
          <cell r="A176" t="str">
            <v>C10</v>
          </cell>
          <cell r="B176" t="str">
            <v xml:space="preserve">         SUMINISTRO Y APLICACION DE RECUBRIMIENTO CON PASTA TIPO STUCCO, EN BOVEDAS EXISTENTES, DE HASTA 5MM DE ESPESOR,  INCLUYE: SUMINISTROS, MOVIMIENTOS INTERNOS Y DESPERDICIOS DE TODO LOS MATERIIALES, FILETES Y/O BOLEADOS, EMBOQUILLADOS, MANO DE OBRA, ANDAMIOS, EQUIPO Y HERRAMIENTA, LIMPIEZA, CARGA Y RETIRO DE MATERIAL SOBRANTE Y/O DESPERDICIO FUERA DE LA OBRA.</v>
          </cell>
          <cell r="C176" t="str">
            <v>M2</v>
          </cell>
          <cell r="D176">
            <v>1036</v>
          </cell>
          <cell r="E176">
            <v>139.63999999999999</v>
          </cell>
        </row>
        <row r="177">
          <cell r="B177" t="str">
            <v xml:space="preserve">      PINTURA</v>
          </cell>
        </row>
        <row r="178">
          <cell r="A178" t="str">
            <v>393145-B</v>
          </cell>
          <cell r="B178" t="str">
            <v xml:space="preserve">         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 (LA PINTURA ES POR AMBOS LADOS DE LA VENTANERIA, PERO PARA SU PAGO ES MEDIDA SOLO POR 1 SOLO LADO).</v>
          </cell>
          <cell r="C178" t="str">
            <v>M2</v>
          </cell>
          <cell r="D178">
            <v>53</v>
          </cell>
          <cell r="E178">
            <v>132.49</v>
          </cell>
        </row>
        <row r="179">
          <cell r="B179" t="str">
            <v xml:space="preserve">      MUEBLES DE BAÑO, ACCESORIOS Y EQUIPO</v>
          </cell>
        </row>
        <row r="180">
          <cell r="A180" t="str">
            <v>AR-21</v>
          </cell>
          <cell r="B180" t="str">
            <v xml:space="preserve">         SALIDA HIDRÁULICA DE AGUA FRÍA Y/O CALIENTE, PARA ALIMENTACIÓN A MUEBLE SANITARIO, CONSISTENTE EN TUBERÍA Y CONEXIONES DE COBRE TIPO M DE 1/2 A 11/2" DE DIÁMETRO, INCLUYE: DESPERDICIO DE TUBERÍA, CÁMARAS CONTRA GOLPE DE ARIETE, COPLES, CODOS, TEES, YEES, REDUCCIONES, VÁLVULAS Y TUERCAS UNIÓN EN CUADROS DE VÁLVULAS, MATERIALES MENORES, FLETES Y ACARREO DE LOS MATERIALES AL SITIO DE SU INSTALACIÓN Y PRUEBAS.</v>
          </cell>
          <cell r="C180" t="str">
            <v>SAL</v>
          </cell>
          <cell r="D180">
            <v>6</v>
          </cell>
          <cell r="E180">
            <v>815.21</v>
          </cell>
        </row>
        <row r="181">
          <cell r="A181" t="str">
            <v>AR-25</v>
          </cell>
          <cell r="B181" t="str">
            <v xml:space="preserve">         SALIDA SANITARIA A MUEBLE, CONSISTENTE EN TUBERÍA Y CONEXIONES DE PVC DE 2, 3" Y 4" DE DIÁMETRO, INCLUYE: DESPERDICIO DE TUBERÍA, LÍNEA DE VENTILACIÓN (DESFOGUE), COPLES, CODOS, TEES, YEES, REDUCCIONES, REGISTRO SANITARIO, MATERIALES MENORES, FLETES Y ACARREO DE LOS MATERIALES AL SITIO DE SU INSTALACIÓN Y PRUEBAS. (DE ACUERDO A PLANOS DE PROYECTO).  "</v>
          </cell>
          <cell r="C181" t="str">
            <v>SAL</v>
          </cell>
          <cell r="D181">
            <v>7</v>
          </cell>
          <cell r="E181">
            <v>673.82</v>
          </cell>
        </row>
        <row r="182">
          <cell r="A182" t="str">
            <v>590020-A</v>
          </cell>
          <cell r="B182" t="str">
            <v xml:space="preserve">         SUMINISTRO E INSTALACION DE INODORO CON TANQUE BAJO, MODELO CONVENIENT CADET DE LABIOS ALARGADOS DE COLOR, MARCA AMERICAN STANDARD O SIMILAR. INCLUYE: ASIENTO DE PLASTICO, LLAVE ANGULAR FIG. 401, TANQUE, ACCESORIOS DE BRONCE PARA EL TANQUE BAJO, MATERIALES MENORES, LIMPIEZA, CUELLO DE CERA CON GUIA, PRUEBAS, HERRAMIENTAS, MANO DE OBRA Y ACARREO DE MATERIALES AL SITIO DE SU COLOCACION.</v>
          </cell>
          <cell r="C182" t="str">
            <v>PZA</v>
          </cell>
          <cell r="D182">
            <v>6</v>
          </cell>
          <cell r="E182">
            <v>4417.8500000000004</v>
          </cell>
        </row>
        <row r="183">
          <cell r="A183" t="str">
            <v>AR-24</v>
          </cell>
          <cell r="B183" t="str">
            <v xml:space="preserve">         SUMINISTRO Y COLOCACION DE CALENTADOR SOLAR EN ACERO INOXIDABLE CON CAPACIDAD DE ALMACENAJE DE 300LT. CON 30 TUBOS DE BROSILICATO DE 2.1 MM REFORZADO CON RECUBRIMIENTO TRICAPA, INCLUYE ESTRUCTURA DE SOPORTE, SUMINISTRO, INSTALACIÓN, MANO DE OBRA ESPECIALIZADA, HERRAMIENTAS Y MATERIALES NECESARIOS PARA SU INSTALACIÓN.</v>
          </cell>
          <cell r="C183" t="str">
            <v>PZA</v>
          </cell>
          <cell r="D183">
            <v>1</v>
          </cell>
          <cell r="E183">
            <v>13898.6</v>
          </cell>
        </row>
        <row r="184">
          <cell r="A184" t="str">
            <v>590214-B</v>
          </cell>
          <cell r="B184" t="str">
            <v xml:space="preserve">         SUMINISTRO Y COLOCACION DE LAVABO, BLANCO, MARCA AMERICAN STANDARD. LINEA ECONOMICA (MOD. VERACRUZ), INCLUYE: LLAVE ANGULAR FIG. 401, MANGUERA FLEXIBLE, CESPOL CROMADO,  MATERIALES MENORES Y DE CONSUMO, ELEMENTOS DE FIJACION, MANO DE OBRA CALIFICADA, LIMPIEZA DEL AREA DE TRABAJO, HERRAMIENTA, PRUEBAS Y ACARREO DE MATERIALES AL SITIO DE SU COLOCACION.</v>
          </cell>
          <cell r="C184" t="str">
            <v>PZA</v>
          </cell>
          <cell r="D184">
            <v>9</v>
          </cell>
          <cell r="E184">
            <v>2397.61</v>
          </cell>
        </row>
        <row r="185">
          <cell r="A185" t="str">
            <v>PT104</v>
          </cell>
          <cell r="B185" t="str">
            <v xml:space="preserve">         SUMINISTRO Y COLOCACION DE CESPOL CROMADO PARA FREGADOR FIG TV-030 HELVEX INCLUYE: MANO DE OBRA Y HERRAMIENTA.</v>
          </cell>
          <cell r="C185" t="str">
            <v>PZA</v>
          </cell>
          <cell r="D185">
            <v>3</v>
          </cell>
          <cell r="E185">
            <v>1220.06</v>
          </cell>
        </row>
        <row r="186">
          <cell r="A186" t="str">
            <v>C30</v>
          </cell>
          <cell r="B186" t="str">
            <v xml:space="preserve">         SUMINISTRO Y COLOCACION DE LLAVE MEZCLADORA PARA TARJA MCA. URREA CAT. 9373 CON MANERALES. INCLUYE: MANO DE OBRA Y MATERIALES MENORES PARA SU COLOCACION.</v>
          </cell>
          <cell r="C186" t="str">
            <v>PZA</v>
          </cell>
          <cell r="D186">
            <v>3</v>
          </cell>
          <cell r="E186">
            <v>2469.54</v>
          </cell>
        </row>
        <row r="187">
          <cell r="A187" t="str">
            <v>TCIS02</v>
          </cell>
          <cell r="B187" t="str">
            <v xml:space="preserve">         TINACO DE JET 1100 LITROS C/ACCS ROTOPLAS, INCLUYE: SUMINISTRO, INSTALACIÓN, MANO DE OBRA, EQUIPO Y HERRAMIENTA. JARDINERÍA</v>
          </cell>
          <cell r="C187" t="str">
            <v>PZA</v>
          </cell>
          <cell r="D187">
            <v>1</v>
          </cell>
          <cell r="E187">
            <v>4316.3500000000004</v>
          </cell>
        </row>
        <row r="188">
          <cell r="A188" t="str">
            <v>TMUBA14</v>
          </cell>
          <cell r="B188" t="str">
            <v xml:space="preserve">         SUMINISTRO Y COLOCACION DE DISPENSADOR DE PAPEL HIGIENICO MCA. JOFEL MOD. AZUR MAXI PH52001 O SIMILAR, INCLUYE: MATERIAL, MANO DE OBRA, EQUIPO Y HERRAMIENTA.</v>
          </cell>
          <cell r="C188" t="str">
            <v>PZA</v>
          </cell>
          <cell r="D188">
            <v>6</v>
          </cell>
          <cell r="E188">
            <v>1067.5899999999999</v>
          </cell>
        </row>
        <row r="189">
          <cell r="A189" t="str">
            <v>TMUBA15</v>
          </cell>
          <cell r="B189" t="str">
            <v xml:space="preserve">         SUMINISTRO Y COLOCACION DE DISPENSADOR DE JABON MCA. JOFEL MOD. AC54000 O SIMILAR INCLUYE: MATERIAL, MANO DE OBRA, EQUIPO Y HERRAMIENTA.</v>
          </cell>
          <cell r="C189" t="str">
            <v>PZA</v>
          </cell>
          <cell r="D189">
            <v>9</v>
          </cell>
          <cell r="E189">
            <v>2428.39</v>
          </cell>
        </row>
        <row r="190">
          <cell r="A190" t="str">
            <v>TMUBA16</v>
          </cell>
          <cell r="B190" t="str">
            <v xml:space="preserve">         SUMINISTRO Y COLOCACION DE DISPENSADOR DE TOALLA INTERDOBLADA MCA. JOFEL MOD. PT5100 O SIMILAR INCLUYE: MATERIAL, MANO DE OBRA, EQUIPO Y HERRAMIENTA.</v>
          </cell>
          <cell r="C190" t="str">
            <v>PZA</v>
          </cell>
          <cell r="D190">
            <v>9</v>
          </cell>
          <cell r="E190">
            <v>1430.2</v>
          </cell>
        </row>
        <row r="191">
          <cell r="A191" t="str">
            <v>TMUBA17</v>
          </cell>
          <cell r="B191" t="str">
            <v xml:space="preserve">         SUMINISTRO Y COLOCACION DE BARRA RECTA PARA PERSONAS CON CAPACIDADES DIFERENTES ACERO SATINADO MCA. HELVEX MOD. B-700-S O SIMILAR INCLUYE: MATERIAL, MANO DE OBRA, EQUIPO Y HERRAMIENTA.</v>
          </cell>
          <cell r="C191" t="str">
            <v>PZA</v>
          </cell>
          <cell r="D191">
            <v>2</v>
          </cell>
          <cell r="E191">
            <v>1649.38</v>
          </cell>
        </row>
        <row r="192">
          <cell r="A192" t="str">
            <v>TMUBA07-A</v>
          </cell>
          <cell r="B192" t="str">
            <v xml:space="preserve">          SUMINISTRO Y COLOCACIÓN DE MEZCLADORA DE LAVABO 4” DE ACERO INOXIDABLE CODIGO 73INOX, LINEA URREA O EQUIVALENTE INCLUYE:  MANO DE OBRA CALIFICADA, MATERIALES MENORES, HERRAMIENTA,  PRUEBAS, LIMPIEZA Y ACARREO DEL MATERIALES AL SITIO DE SU COLOCACIÓN.</v>
          </cell>
          <cell r="C192" t="str">
            <v>PZA</v>
          </cell>
          <cell r="D192">
            <v>9</v>
          </cell>
          <cell r="E192">
            <v>2725.73</v>
          </cell>
        </row>
        <row r="193">
          <cell r="A193" t="str">
            <v>TMUBA05</v>
          </cell>
          <cell r="B193" t="str">
            <v xml:space="preserve">         SUMINISTRO Y COLOCACIÓN DE COLADERA DE UNA BOCA, DESAGÜE DE CONTORNO TAPA REDONDA, MODELO 24-HL MARCA HELVEX O EQUIVALENTE. INCLUYE: CONEXIONES, MATERIALES MENORES Y DE CONSUMO, NIVELACIÓN, HERRAMIENTAS, PRUEBAS, MANO DE OBRA Y ACARREOS AL SITIO DE SU INSTALACIÓN.</v>
          </cell>
          <cell r="C193" t="str">
            <v>PZA</v>
          </cell>
          <cell r="D193">
            <v>8</v>
          </cell>
          <cell r="E193">
            <v>1855.68</v>
          </cell>
        </row>
        <row r="194">
          <cell r="A194" t="str">
            <v>PM-C0002</v>
          </cell>
          <cell r="B194" t="str">
            <v xml:space="preserve">         SUMINISTRO Y COLOCACION DE MANGUERA COFLEX DE 1/2" PARA W.C. DE 35 CM DE LONGITUD. INCLUYE: FLETES, MANIOBRAS, ACARREO, COLOCACIÓN A CUALQUIER NIVEL, FIJACIÓN, PRUEBAS, MATERIALES MENORES Y HERRAMIENTA NECESARIA.</v>
          </cell>
          <cell r="C194" t="str">
            <v>PZA</v>
          </cell>
          <cell r="D194">
            <v>6</v>
          </cell>
          <cell r="E194">
            <v>149.22999999999999</v>
          </cell>
        </row>
        <row r="195">
          <cell r="A195" t="str">
            <v>PM-C0001</v>
          </cell>
          <cell r="B195" t="str">
            <v xml:space="preserve">         SUMINISTRO Y COLOCACION DE MANGUERA COFLEX DE 1/2" PARA LAVABO DE 40 CM DE LONGITUD. INCLUYE: FLETES, MANIOBRAS, ACARREO, COLOCACIÓN A CUALQUIER NIVEL, FIJACIÓN, PRUEBAS, MATERIALES MENORES Y HERRAMIENTA NECESARIA.</v>
          </cell>
          <cell r="C195" t="str">
            <v>PZA</v>
          </cell>
          <cell r="D195">
            <v>18</v>
          </cell>
          <cell r="E195">
            <v>149.63999999999999</v>
          </cell>
        </row>
        <row r="196">
          <cell r="A196" t="str">
            <v>PA1015</v>
          </cell>
          <cell r="B196" t="str">
            <v xml:space="preserve">         SUMINISTRO Y COLOCACION DE FREGADERO UNA TARJA DE ACERO INOXIDABLE CON ESCURRIDERO DE 0.95 M X 0.50 M. INCLUYE: LLAVES ANGULARES FIG. 401, SOPORTES,  MATERIALES MENORES, PRUEBAS Y ACARREO DE MATERIALES AL SITIO DE SU COLOCACION.</v>
          </cell>
          <cell r="C196" t="str">
            <v>PZA</v>
          </cell>
          <cell r="D196">
            <v>3</v>
          </cell>
          <cell r="E196">
            <v>1824.84</v>
          </cell>
        </row>
        <row r="197">
          <cell r="A197" t="str">
            <v>PM-C0003</v>
          </cell>
          <cell r="B197" t="str">
            <v xml:space="preserve">         SUMINISTRO Y COLOCACION DE CANASTA Y CONTRACANASTA PARA TARJA EN ACERO INOXIDABLE. INCLUYE: MANO DE OBRA Y LO NECESARIO PARA SU CORRECTA EJECUCION.</v>
          </cell>
          <cell r="C197" t="str">
            <v>PZA</v>
          </cell>
          <cell r="D197">
            <v>3</v>
          </cell>
          <cell r="E197">
            <v>352.69</v>
          </cell>
        </row>
        <row r="198">
          <cell r="A198" t="str">
            <v>P-614101</v>
          </cell>
          <cell r="B198" t="str">
            <v xml:space="preserve">         SUMINISTRO Y COLOCACION DE ESPEJO DE 4 MM. CON MARCO DE ALUMINIO ANODIZADO NATURAL  DE 2" CAT. 10103, Y FONDO DE TRIPLAY DE PINO DE 6 MM. INCLUYE: SUMINISTRO, MANO DE OBRA, COLOCACION A CUALQUIER ALTURA Y TODO LO NECESARIO PARA SU CORRECTA EJECUCION.</v>
          </cell>
          <cell r="C198" t="str">
            <v>M2</v>
          </cell>
          <cell r="D198">
            <v>6</v>
          </cell>
          <cell r="E198">
            <v>1451.75</v>
          </cell>
        </row>
        <row r="199">
          <cell r="A199" t="str">
            <v>AR-41</v>
          </cell>
          <cell r="B199" t="str">
            <v xml:space="preserve">         SUMINISTRO Y COLOCACIÓN DE LAVADERO DE GRANITO DE RECUPERACIÓN. INCLUYE:  NIVELACIÓN, ANCLAJE, RESANES, LLAVE DE CHORRO CROMADA DE 1/2" URREA 18CR, HERRAMIENTAS, LIMPIEZA, DESPERDICIOS, MANO DE OBRA Y ACARREO DE MATERIALES AL SITIO DE SU INSTALACIÓN.</v>
          </cell>
          <cell r="C199" t="str">
            <v>PZA</v>
          </cell>
          <cell r="D199">
            <v>1</v>
          </cell>
          <cell r="E199">
            <v>1021.21</v>
          </cell>
        </row>
        <row r="200">
          <cell r="B200" t="str">
            <v xml:space="preserve">   AZOTEA</v>
          </cell>
        </row>
        <row r="201">
          <cell r="B201" t="str">
            <v xml:space="preserve">      DEMOLICION</v>
          </cell>
        </row>
        <row r="202">
          <cell r="A202" t="str">
            <v>140060-A</v>
          </cell>
          <cell r="B202" t="str">
            <v xml:space="preserve">         DEMOLICION DE ENLADRILLADO EN AZOTEA DE 17 X 17, INCLUYE: ACOPIO DE MATERIAL PARA SU POSTERIOR RETIRO, MANO DE OBRA, EQUIPO Y HERRAMIENTA, ACARREO DEL MATERIAL PRODUCTO DE LA DEMOLICIÓN HASTA EL CENTRO DE ACOPIO, PARA SU POSTERIOR RETIRO.</v>
          </cell>
          <cell r="C202" t="str">
            <v>M2</v>
          </cell>
          <cell r="D202">
            <v>60</v>
          </cell>
          <cell r="E202">
            <v>69.94</v>
          </cell>
        </row>
        <row r="203">
          <cell r="A203" t="str">
            <v>156005-A</v>
          </cell>
          <cell r="B203" t="str">
            <v xml:space="preserve">         CARGA MANUAL Y ACARREO EN CAMIÓN 1 ER. KILOMETRO, DE MATERIAL PRODUCTO DE EXCAVACIÓN Y/O DEMOLICIÓN, INCLUYE: MANO DE OBRA, EQUIPO Y HERRAMIENTA, (NORMA S. C. T. N-CTR-CAR-1-01-013-00).</v>
          </cell>
          <cell r="C203" t="str">
            <v>M3</v>
          </cell>
          <cell r="D203">
            <v>6</v>
          </cell>
          <cell r="E203">
            <v>118.54</v>
          </cell>
        </row>
        <row r="204">
          <cell r="A204" t="str">
            <v>3000104-A</v>
          </cell>
          <cell r="B204" t="str">
            <v xml:space="preserve">         ACARREO EN CAMION A KILÓMETROS SUBSECUENTES DE MATERIAL PRODUCTO DE EXCAVACIÓN Y/O DEMOLICIÓN,  INCLUYE: MANO DE OBRA, EQUIPO Y HERRAMIENTA. (NORMA S. C. T. N-CTR-CAR-1-01-013-00)</v>
          </cell>
          <cell r="C204" t="str">
            <v>M3-KM</v>
          </cell>
          <cell r="D204">
            <v>36</v>
          </cell>
          <cell r="E204">
            <v>10.92</v>
          </cell>
        </row>
        <row r="205">
          <cell r="B205" t="str">
            <v xml:space="preserve">      ALBAÑILERIA</v>
          </cell>
        </row>
        <row r="206">
          <cell r="A206" t="str">
            <v>322044-A</v>
          </cell>
          <cell r="B206" t="str">
            <v xml:space="preserve">         ENTORTADO DE JALCRETO F´C= 100 KG/CM2, DE 15 CM. DE ESPESOR PROMEDIO, PARA DAR PENDIENTES EN ENTREPISO Y/O AZOTEA, ACABADO APALILLADO, PARA RECIBIR TEJA, IMPERMEABILIZANTE Y/O ENLADRILLADO, INCLUYE: MATERIALES, LECHADA DE CEMENTO GRIS C/ IMPERMEABILIZANTE INTEGRAL A RAZON DE 1 KG/SACO DE CEMENTO, NIVELACION, ELEVACIONES, DESPERDICIOS, HERRAMIENTAS, LIMPIEZA, MANO DE OBRA Y  ACARREOS DE MATERIALES A LUGAR DE SU COLOCACION. EN CUALQUIER NIVEL.</v>
          </cell>
          <cell r="C206" t="str">
            <v>M2</v>
          </cell>
          <cell r="D206">
            <v>60</v>
          </cell>
          <cell r="E206">
            <v>409.49</v>
          </cell>
        </row>
        <row r="207">
          <cell r="A207" t="str">
            <v>324012-A</v>
          </cell>
          <cell r="B207" t="str">
            <v xml:space="preserve">         ENLADRILLADO DE AZOTEA CON LADRILLO DE BARRO ROJO RECOCIDO DE 17.0 X 17.0 CM, ASENTADO CON MORTERO CEMENTO-ARENA 1:3. INC.: LECHADA DE CEMENTO GRIS Y COLOR ROJO TERRACOTA CON IMPERMEABILIZANTE INTEGRAL (1 KG/SACO DE CEMENTO), REMATE ORILLERO (2 HILADAS) Y ACARREO DE MATERIALES AL SITIO DE SU COLOCACION.</v>
          </cell>
          <cell r="C207" t="str">
            <v>M2</v>
          </cell>
          <cell r="D207">
            <v>60</v>
          </cell>
          <cell r="E207">
            <v>347.06</v>
          </cell>
        </row>
        <row r="208">
          <cell r="B208" t="str">
            <v xml:space="preserve">      IMPERMEABILIZANTE</v>
          </cell>
        </row>
        <row r="209">
          <cell r="A209" t="str">
            <v>CQ-B05</v>
          </cell>
          <cell r="B209" t="str">
            <v xml:space="preserve">         SUMINISTRO Y APLICACIÓN DE MEMBRANA IMPERMEABILIZANTE MARCA CURACRETO TECHNOPLY O SIMILAR PREFABRICADA CON ASFALTOS MODIFICADOS 4.0 MM DE ESPESOR CON REFUERZO DE FIBRA POLIÉSTER DE ALTA ELASTICIDAD. MODIFICADA SBS (ESTIRENO  BUTADIENO ESTIRENO) ACABADO GRAVILLA COLOR ROJO Y/O BLANCO, ADHERIDO A LA SUPERFICIE TERMO FUSIONADO A FUEGO DIRECTO CON SOPLETE DE GAS BUTANO, TRASLAPADO 10 CM ENTRE LIENZO Y LIENZO, INCLUYE: APLICACIÓN DE PRIMER "A" EMULSIÓN ACUOSA. APLICACIÓN DE CEMENTO PLÁSTICO ASFÁLTICO COMO SELLADOR Y CALAFATEO DE JUNTAS Y PUNTOS CRÍTICOS, INCLUYE ACARREOS Y ELEVACIÓN DE MATERIAL HASTA UN NIVEL PARA AZOTEAS, HERRAMIENTA, EQUIPO DE TERMOFUSIÓN Y CORTES. GARANTÍA DE 10 AÑOS.</v>
          </cell>
          <cell r="C209" t="str">
            <v>M2</v>
          </cell>
          <cell r="D209">
            <v>372.11</v>
          </cell>
          <cell r="E209">
            <v>246.35</v>
          </cell>
        </row>
        <row r="210">
          <cell r="A210" t="str">
            <v>AR-46</v>
          </cell>
          <cell r="B210" t="str">
            <v xml:space="preserve">         JUNTA DE DILATACIÓN DE 2 X 2 CM, PARA ENLADRILLADO A BASE DE SIKALFEX 1A, INCLUYE: BACKED ROD DE 3/4",  MATERIAL,  DESPERDICIOS, HERRAMIENTA Y MANO DE OBRA.</v>
          </cell>
          <cell r="C210" t="str">
            <v>M</v>
          </cell>
          <cell r="D210">
            <v>60</v>
          </cell>
          <cell r="E210">
            <v>130.57</v>
          </cell>
        </row>
        <row r="211">
          <cell r="A211" t="str">
            <v>140059-A</v>
          </cell>
          <cell r="B211" t="str">
            <v xml:space="preserve">         DESPRENDIMIENTO DE IMPERMEABILIZANTE CON DOS CAPAS DE REFUERZO CON ESPESOR PROMEDIO DE 3-5 MM., INCLUYE: ANDAMIOS, MANO DE OBRA, EQUIPO Y HERRAMIENTA, ACARREO DEL MATERIAL PRODUCTO DE LA DEMOLICIÓN HASTA EL CENTRO DE ACOPIO, PARA SU POSTERIOR RETIRO.</v>
          </cell>
          <cell r="C211" t="str">
            <v>M2</v>
          </cell>
          <cell r="D211">
            <v>198.68</v>
          </cell>
          <cell r="E211">
            <v>39.35</v>
          </cell>
        </row>
        <row r="212">
          <cell r="B212" t="str">
            <v xml:space="preserve">   LIMPIEZA</v>
          </cell>
        </row>
        <row r="213">
          <cell r="A213" t="str">
            <v>396418-A</v>
          </cell>
          <cell r="B213" t="str">
            <v xml:space="preserve">      LIMPIEZA AL FINAL DE LA OBRA EN FORMA MANUAL INCLUYE: TODO LO NECESARIO PARA SU CORRECTA EJECUCION.</v>
          </cell>
          <cell r="C213" t="str">
            <v>M2</v>
          </cell>
          <cell r="D213">
            <v>504.3</v>
          </cell>
          <cell r="E213">
            <v>11.66</v>
          </cell>
        </row>
        <row r="214">
          <cell r="B214" t="str">
            <v xml:space="preserve">   OBRA EXTERIOR</v>
          </cell>
        </row>
        <row r="215">
          <cell r="B215" t="str">
            <v xml:space="preserve">      DEMOLICIONES Y DESMANTELAMIENTOS</v>
          </cell>
        </row>
        <row r="216">
          <cell r="A216" t="str">
            <v>EXTSM05</v>
          </cell>
          <cell r="B216" t="str">
            <v xml:space="preserve">         DESMONTAJE DE CERCO PERIMETRAL DE  MALLA CICLONICA GALVANIZADA EXISTENTE DE 1.00 M. DE ALTURA SIN RECUPERACION. INCLUYE: RETIRO DE POSTES, HERRAMIENTA NECESARIA, MANO DE OBRA Y ACARREOS FUERA DE LA OBRA.</v>
          </cell>
          <cell r="C216" t="str">
            <v>M</v>
          </cell>
          <cell r="D216">
            <v>0</v>
          </cell>
          <cell r="E216">
            <v>87</v>
          </cell>
        </row>
        <row r="217">
          <cell r="A217" t="str">
            <v>AR-44</v>
          </cell>
          <cell r="B217" t="str">
            <v xml:space="preserve">         CORTE Y RETIRO ÁRBOL Y  TRONCO DE ÁRBOL(SECO), CON UNA ALTURA DE HASTA 7 M. Y UN DIÁMETRO DE 60 CMS, INCLUYE: HERRAMIENTA, MANO DE OBRA Y RETIRO DEL MATERIAL DE DESPERDICIO FUERA DE LA OBRA.</v>
          </cell>
          <cell r="C217" t="str">
            <v>PZA</v>
          </cell>
          <cell r="D217">
            <v>2</v>
          </cell>
          <cell r="E217">
            <v>3510.78</v>
          </cell>
        </row>
        <row r="218">
          <cell r="B218" t="str">
            <v xml:space="preserve">      ALBAÑIERIAS</v>
          </cell>
        </row>
        <row r="219">
          <cell r="A219" t="str">
            <v>AR-28</v>
          </cell>
          <cell r="B219" t="str">
            <v xml:space="preserve">         BANQUETA DE CONCRETO F'C=150 KG/CM2 DE 10 CMS. DE ESPESOR, INCLUYE; AFINE Y COMPACTADO DE BASE, CIMBRA EN FRONTERAS, COLADO, VIBRADO, CURADO, , MANO DE OBRA Y CARREO DE MATERIALES AL SITIO DE SU UTILIZACIÓN.</v>
          </cell>
          <cell r="C219" t="str">
            <v>M2</v>
          </cell>
          <cell r="D219">
            <v>6</v>
          </cell>
          <cell r="E219">
            <v>281.92</v>
          </cell>
        </row>
        <row r="220">
          <cell r="A220" t="str">
            <v>C23</v>
          </cell>
          <cell r="B220" t="str">
            <v xml:space="preserve">         RODAPIE DE PIEDRA BRAZA ACABADO APARENTE 2 CARAS, ASENTADO CON MORTERO CE CEMENTO-ARENA EN PROPORCION 1:3, INCLUYE: MATERIALES, MANO DE OBRA Y HERRAMIENTA.</v>
          </cell>
          <cell r="C220" t="str">
            <v>M3</v>
          </cell>
          <cell r="D220">
            <v>1</v>
          </cell>
          <cell r="E220">
            <v>1989.12</v>
          </cell>
        </row>
        <row r="221">
          <cell r="A221" t="str">
            <v>AR-29</v>
          </cell>
          <cell r="B221" t="str">
            <v xml:space="preserve">         FORJADO DE RAMPA PARA MINUSVALIDOS FABRICADO A BASE DE CONCRETO F'C=200 KG/CM2. T.M.A. 3/4 HECHO EN OBRA DE 0.10 A 0.20 MT. DE ESPESOR  PROMEDIO DANDO PENDIENTE DEL 10%. INCLUYE: HERRAMIENTAS, ACABADO RAYADO,  CIMBRA DESCIMBRA, MANO DE OBRA, REMATE EN PISO Y BANQUETA, ACARREO DEL  MATERIALES AL SITIO DE SU UTILIZACIÓN."</v>
          </cell>
          <cell r="C221" t="str">
            <v>M2</v>
          </cell>
          <cell r="D221">
            <v>15</v>
          </cell>
          <cell r="E221">
            <v>397.06</v>
          </cell>
        </row>
        <row r="222">
          <cell r="A222" t="str">
            <v>PA1022</v>
          </cell>
          <cell r="B222" t="str">
            <v xml:space="preserve">         MURETE DE BLOCK SOLIDO  DE CEMENTO 11X 14 X 28 CM DE SECCION, A TEZON,  A UNA ALTURA DE 1.00 M SENTADO CON MORTERO CEMENTO-ARENA EN PROP: 1:3, ACABADO COMUN, INCLUYE: ACARREOS DE MATERIALES AL SITIO DE UTILIZACION, MANO DE OBRA Y HERRAMIENTA.</v>
          </cell>
          <cell r="C222" t="str">
            <v>M2</v>
          </cell>
          <cell r="D222">
            <v>3</v>
          </cell>
          <cell r="E222">
            <v>502.61</v>
          </cell>
        </row>
        <row r="223">
          <cell r="A223" t="str">
            <v>C33</v>
          </cell>
          <cell r="B223" t="str">
            <v xml:space="preserve">         DALA DE CONCRETO F'C=250 KG/CM2, T.M.A.=3/4", CON SECCION DE 14 X 20 CMS., ARMADA CON 4 VARILLAS DEL # 3 Y ESTRIBOS DEL NO. 2 @ 15 CMS., INCLUYE: ARMADO, COLADO, CURADO, VIBRADO, CIMBRA COMUN, DESCIMBRA, TRASLAPES, CRUCES DE VARILLAS CON ELEMENTOS TRANSVERSALES, DESPERDICIOS, MANO DE OBRA, HERRAMIENTA Y ACARREO DE MATERIALES AL SITIO DE SU UTILIZACION, A CUALQUIER ALTURA.</v>
          </cell>
          <cell r="C223" t="str">
            <v>M</v>
          </cell>
          <cell r="D223">
            <v>0</v>
          </cell>
          <cell r="E223">
            <v>341.39</v>
          </cell>
        </row>
        <row r="224">
          <cell r="A224" t="str">
            <v>C34</v>
          </cell>
          <cell r="B224" t="str">
            <v xml:space="preserve">         ANCLAJE DE CASTILLO EN CIMENTACION 14 X 20 CMS., CONCRETO F'C=250 KG/CM2, ARMADO CON 4 VARILLAS DEL #3 (3/8") Y ESTRIBOS DEL #2 A CADA 20 CMS., CIMBRA COMUN. INCLUYE: CIMBRADO, DESCIMBRADO,CURADO Y VIBRADO</v>
          </cell>
          <cell r="C224" t="str">
            <v>M</v>
          </cell>
          <cell r="D224">
            <v>0</v>
          </cell>
          <cell r="E224">
            <v>383.57</v>
          </cell>
        </row>
        <row r="225">
          <cell r="A225" t="str">
            <v>C41</v>
          </cell>
          <cell r="B225" t="str">
            <v xml:space="preserve">         SUMINISTRO Y ELABORACION DE EMPEDRADO ZAMPEADO CON MORTERO CEMENTO-ARENA PROP. 1:4 Y PIEDRA LAJA 15-20  CMS DE ESPESOR PROMEDIO TOTAL, INCLUYE: TRAZO,  MATERIALES, ACOMODO DE PIEDRA, NIVELACION, HERRAMIENTA, EQUIPO, MANO DE OBRA, LIMPIEZA Y ACARREOS DE TODOS LOS MATERIALES AL SITIO DE SU COLOCACION.</v>
          </cell>
          <cell r="C225" t="str">
            <v>M2</v>
          </cell>
          <cell r="D225">
            <v>0</v>
          </cell>
          <cell r="E225">
            <v>463.32</v>
          </cell>
        </row>
        <row r="226">
          <cell r="A226" t="str">
            <v>PA1037</v>
          </cell>
          <cell r="B226" t="str">
            <v xml:space="preserve">         CONSTRUCCION DE CUARTO DE RPBI (RESIDUOS PELIGROSOS BIOLOGICO INFECCIOSOS), DE 1.20 X 1.60 X 0.60 M DE ALTURA, A BASE DE MURO DE DUROCK DE 13 MM DE 9.5 CM DE ESPESOR, A DOS CARAS TANTO EN MUROS COMO EN CUBIERTAS, FIJADO EN PISO DE CONCRETO, APLICACION DE MORTERO CEMENTO ARENA DE RIO PROP: 1:4, ACABADO FINO EN AMBAS CARAS Y CUBIERTA, LOSA EN PISO DE 10 CM DE ESPESOR CONCRETO F,C=150 KG/CM2, CON UNA PENDIENTE DE 1%  ACABADO PULIDO Y APLICACION DE PINTURA VINILICA BASE AGUA COLOR BLANCO EN MUROS EXTERIORES Y ACABADO EN INTERIOR DE RPBI A BASE DE APLICACION DE PINTURA EPOXICA GRADO MEDICO ANTIBACTERIAL A BASE DE POLIURETANO, MARCA SHERWIN WILLIAMS O SIMILAR, O EQUIVALENTE APLICANDO UN PRIMER MANO DE RESINAS CON BASE ACRILICAS Y/O EPOXICAS  DE ALTA PENETRACION, SEGUNDA MANO CON UN RECUBRIMIENTO EN SECO CON AIRLESS DE BAJA PRESION CON BOQUILLA DE USO INDUSTRIAL Y ABANICO DE 20" DE COMPONENTES BASE SOLVENTE Y CATALIZADOR A DOS MANOS MINIMO Y CON UN RENDIMIENTO DE 3L/M2  POR CADA CAPA, CON UNA PUERTA DE ALUMINIO COLOR NATURAL A BASE DE MARCO Y/O PERFILES DE 2" CORREDIZA, CON DUELAS LISAS DE ALUMINIO NATURAL, CURVAS SANITARIAS A BASE DE RESINAS EPOXICAS EN EL INTERIOR DEL CUARTO, INCLUYE: MATERIALES, DESPERDICIOS, LOS TIEMPOS DE SECADO Y PREPARACION DE RESINAS, APLICACIONES, MANO DE OBRA, LA HERRAMIENTA Y TODO LO NECESARIO PARA SU CORRECTA EJECUCION Y FUNCIONAMIENTO.</v>
          </cell>
          <cell r="C226" t="str">
            <v>PZA</v>
          </cell>
          <cell r="D226">
            <v>1</v>
          </cell>
          <cell r="E226">
            <v>16373.71</v>
          </cell>
        </row>
        <row r="227">
          <cell r="A227" t="str">
            <v>C39</v>
          </cell>
          <cell r="B227" t="str">
            <v xml:space="preserve">         SUMINISTRO Y COLOCACION DE LOGOTIPO SUBLIMADO EN PISOS DE CONCRETO SIMPLE, CON LA LEYENDA DE "JALISCO" Y "SIOP", ELABORADOS A BASE DE TIPOGRAFIA MONTADA EN MOLDE DE GOMA, INCLUYE: MOLDE, TRAZO, MANO DE OBRA, EQUIPO Y TODO LO NECESARIO PARA SU CORRECTA EJECUCION.</v>
          </cell>
          <cell r="C227" t="str">
            <v>PZA</v>
          </cell>
          <cell r="D227">
            <v>5</v>
          </cell>
          <cell r="E227">
            <v>91.64</v>
          </cell>
        </row>
        <row r="228">
          <cell r="A228" t="str">
            <v>C38</v>
          </cell>
          <cell r="B228" t="str">
            <v xml:space="preserve">         CENEFA DE 40 CMS PISO DE CONCRETO ESTAMPADO CON COLOR DE F¨C=200KG/CM2, DE 10 CM. DE ESPESOR, CON CONCRETO RESISTENCIA NORMAL AGREGADO AL MAXIMO DE 3/4", HECHO EN OBRA, PREPARACION DE PISO CON COLOR Y ENCDURECEDOR ( A RAZON DE 2.50 KG/M2.) PARA ACABADO PULIDO, DESMOLDALTE 0.122 KG/M2, Y APLICACION DE SELLADOR ACRILICO A RAZON DE 0.232 LTS/M2;  INCLUYE: TRAZO, NIVELACION , AFINE, Y COMPACTACION DEL TERRENO, DESPERDICIOS, ACARREOS, REGLADO, ESTAMPADO CON MOLDE DE POLIURETANO,  LAVADO CON AGUA A PRESION, CIMBRA EN FRONTERAS, COLOR INDICADO EN OBRA POR LA SUPERVISION, DESCIMBRADO, COLADO, CURADO, LIMPIEZA, MANO DE OBRA Y EQUIPO.</v>
          </cell>
          <cell r="C228" t="str">
            <v>M</v>
          </cell>
          <cell r="D228">
            <v>2</v>
          </cell>
          <cell r="E228">
            <v>358.45</v>
          </cell>
        </row>
        <row r="229">
          <cell r="B229" t="str">
            <v xml:space="preserve">      CERCA PERIMETRAL</v>
          </cell>
        </row>
        <row r="230">
          <cell r="A230" t="str">
            <v>C35</v>
          </cell>
          <cell r="B230" t="str">
            <v xml:space="preserve">         SUMINISTRO E INSTALACION DE CERCA DE MALLA DE ALAMBRE GALVANIZADO CAL. 10.50, CON ABERTURA DE 55 X 55 MM DE 2.00 MT ALTURA, CON MARCO SUPERIOR DE TUBO GALVANIZADO DE 42 MM DIAM. CAL 20,  ALAMBRE LISO GALVANIZADO CAL. 10.5 EN REMATE INFERIOR, ALAMBRE DE PUAS CAL. 12.5 (3 HILOS), POSTE DE LINEA DE TUBO GALVANIZADO DE 48 MM. DE DIAM. CAL. 18 DE 2.00 MTS. DE ALTURA Y 0.40 MTS. DE CIMENTACION MAS BAYONETA, POSTES ESQUINEROS O REFUERZOS CON TUBO GALVANIZADO DE 60 MM. DE DIAM. CAL. 26 X 2.00 MTS. DE ALTURA Y 0.40 MTS. DE CIMENTACION MAS OCHAVO, Y POSTES CARGADORES CON TUBO GALVANIZADO DE 73 MM. DE DIAM. CAL. 16 Y 2.40 MTS. DE ALTURA MAS 0.50 MTS. DE CIMENTACION (TIPO INSTITUCIONAL), INCLUYE: AHOGADO DE POSTES EN CONCRETO F'C=150 KG/CM2, MANO DE OBRA EN COLOCACION DE MALLA Y ACCESORIOS, EQUIPO, HERRAMIENTA Y LIMPIEZA (TODO GALVANIZADO POR INMERSION EN CALIENTE).</v>
          </cell>
          <cell r="C230" t="str">
            <v>M</v>
          </cell>
          <cell r="D230">
            <v>18</v>
          </cell>
          <cell r="E230">
            <v>522.55999999999995</v>
          </cell>
        </row>
        <row r="231">
          <cell r="B231" t="str">
            <v xml:space="preserve">      INSTALACIONES HIDRAULICAS Y ELECTRICAS</v>
          </cell>
        </row>
        <row r="232">
          <cell r="A232" t="str">
            <v>C1</v>
          </cell>
          <cell r="B232" t="str">
            <v xml:space="preserve">         SUMINISTRO E INSTALACION DE BASE SOCKET TIPO BIFASICA DE 5 X 100 AMP.,  INCLUYE: UNA MUFA CONDULET DE 38 MM., UN TRAMO DE TUBO CONDUIT PARED GRUESA ETIQUETA VERDE DE 38 MM DE DIAMETRO, 12 METROS DE CABLE DE COBRE TIPO THW-LS CAL. 4 AWG  600V, 75°, MCA CONDUMEX O CONDUCTORES MONTERREY,  MATERIALES MENORES, CONEXION, DESPERDICIOS, PRUEBAS, HERRAMIENTAS, LIMPIEZA, MANO DE OBRA ESPECIALIZADA Y ACARREO DE MATERIALES AL SITIO DE SU UTILIZACION.</v>
          </cell>
          <cell r="C232" t="str">
            <v>PZA</v>
          </cell>
          <cell r="D232">
            <v>1</v>
          </cell>
          <cell r="E232">
            <v>2242.16</v>
          </cell>
        </row>
        <row r="233">
          <cell r="A233" t="str">
            <v>PA1035</v>
          </cell>
          <cell r="B233" t="str">
            <v xml:space="preserve">         CISTERNA DE 5000 LITROS C/BOMBA Y ACC ROTOPLAS, INCLUYE: EXCAVACION EN FORMA MANUAL, FIRME DE CONCRETO SIMPLE DE 5 CM DE ESPESOR CON CONCRETO F´C=100 KG/CM2, MALLA GALLINERA EN CONTORNO DE EXCAVACION Y MORTERO CEMENTO-ARENA PROP. 1:5 DE 3 CM DE ESPESOR, RELLENO CON SUELO CEMENTO A RAZON DE 6 PARTES DE MATERIAL DE LUGAR Y 1 PARTE DE CAL, BROCAL Y TAPA METALICA PARA REGISTRO HIDRAULICO, LOSA SUPERIOR CON CONCRETO F´C=200 KG/CM2 DE 12 CM DE ESPESOR ARMADA CON VARILLA DEL NO.3 A CADA 20CM  AMBOS VERTICAL Y HORIZONTAL, TERMINADO APALILLADO, LLENADO DE CISTERNA CON AGUA, MADERA DE PINO  DE 2DA PARA PUNTALAMIENTOS, PASO DE LOSA DE CONCRETO, DESPERDICIOS, RETIRO DE MATERIAL DE EXCAVACION SOBRANTE FUERA DE LA OBRA, EQUIPO MANO DE OBRA Y HERRAMIENTA.</v>
          </cell>
          <cell r="C233" t="str">
            <v>PZA</v>
          </cell>
          <cell r="D233">
            <v>1</v>
          </cell>
          <cell r="E233">
            <v>37051.68</v>
          </cell>
        </row>
        <row r="234">
          <cell r="B234" t="str">
            <v xml:space="preserve">   DESMANTELAMIENTO</v>
          </cell>
        </row>
        <row r="235">
          <cell r="A235" t="str">
            <v>PA1097</v>
          </cell>
          <cell r="B235" t="str">
            <v xml:space="preserve">      DESMONTAR PERSIANAS, INCLUYE; MANO DE OBRA, RETIRO Y ALMACENARLAS EN LUGAR QUE INDIQUE LA SUPERVISION, COLOCACION, ACARREOS, ANDAMIOS, A CUALQUIER ALTURA.</v>
          </cell>
          <cell r="C235" t="str">
            <v>M2</v>
          </cell>
          <cell r="D235">
            <v>1</v>
          </cell>
          <cell r="E235">
            <v>32.92</v>
          </cell>
        </row>
        <row r="236">
          <cell r="A236" t="str">
            <v>PA1103</v>
          </cell>
          <cell r="B236" t="str">
            <v xml:space="preserve">      MOVIMIENTOS DE MUEBLES (SILLAS, CAMAS, ESCRITORIOS,APARATOS ELECTRICOS ETC) LA VECES NECESARIAS, MOVIMIENTOS INTERNOS, INCLUYE: MANO DE OBRA Y HERRAMIENTA</v>
          </cell>
          <cell r="C236" t="str">
            <v>JOR</v>
          </cell>
          <cell r="D236">
            <v>0</v>
          </cell>
          <cell r="E236">
            <v>493.73</v>
          </cell>
        </row>
        <row r="237">
          <cell r="A237" t="str">
            <v>PA1104</v>
          </cell>
          <cell r="B237" t="str">
            <v xml:space="preserve">      RETIROS DE CRISTAL EN VENTANERIA EXISTENTE SIN RECUPERACION, INCLUYE: ACARREO FUERA DE LA OBRA, MANO DE OBRA Y HERRAMIENTA.</v>
          </cell>
          <cell r="C237" t="str">
            <v>M2</v>
          </cell>
          <cell r="D237">
            <v>1</v>
          </cell>
          <cell r="E237">
            <v>46.28</v>
          </cell>
        </row>
        <row r="238">
          <cell r="A238" t="str">
            <v>PA1105</v>
          </cell>
          <cell r="B238" t="str">
            <v xml:space="preserve">      RETIRO DE CELOSIA DE 10 CMS SIN RECUPERACION INCLUYE: ACARREO FUERA DE LA OBRA, MANO DE OBRA Y HERRAMIENTA.</v>
          </cell>
          <cell r="C238" t="str">
            <v>M</v>
          </cell>
          <cell r="D238">
            <v>1</v>
          </cell>
          <cell r="E238">
            <v>16.46</v>
          </cell>
        </row>
        <row r="239">
          <cell r="A239" t="str">
            <v>PA1106</v>
          </cell>
          <cell r="B239" t="str">
            <v xml:space="preserve">      DESMONTAJE DE CLOSET DE MADERA EXISTENTE EN OBRA, CON RECUPERACION DE TODAS SUS PARTES, CONSIDERANDO NO DAÑAR EL MUEBLE, CON MEDIDAS GENERALES APROXIMADAS DE 1.34 X 2.85 MTS, INCLUYE: DESINSTALACION DE PUERTAS, MARCOS, JAMBAS, ENTREPAÑOS, RECUBRIMIENTAS EN MUROS, CAJONES, POSTERIA Y/O APOYOS, CLASIFICACION DE PIEZAS, ACARREO A SITIO DE RESGUARDO EN EL INTERIOR DEL PLANTEL, HERRAMIENTA, LIMPIEZA DEL AREA DE TRABAJO Y MANO DE OBRA CALIFICADA.</v>
          </cell>
          <cell r="C239" t="str">
            <v>PZA</v>
          </cell>
          <cell r="D239">
            <v>1</v>
          </cell>
          <cell r="E239">
            <v>493.73</v>
          </cell>
        </row>
        <row r="240">
          <cell r="A240" t="str">
            <v>PA1107</v>
          </cell>
          <cell r="B240" t="str">
            <v xml:space="preserve">      RETIROS DE MOSQUITERO EN VENTANERIA EXISTENTE SIN RECUPERACION, INCLUYE: ACARREO FUERA DE LA OBRA, MANO DE OBRA Y HERRAMIENTA.</v>
          </cell>
          <cell r="C240" t="str">
            <v>M2</v>
          </cell>
          <cell r="D240">
            <v>1</v>
          </cell>
          <cell r="E240">
            <v>16.45</v>
          </cell>
        </row>
        <row r="241">
          <cell r="B241" t="str">
            <v xml:space="preserve">   PUERTA Y VENTANA</v>
          </cell>
        </row>
        <row r="242">
          <cell r="A242" t="str">
            <v>PA1001</v>
          </cell>
          <cell r="B242" t="str">
            <v xml:space="preserve">      SUMINISTRO Y COLOCACION DE PUERTA DE TAMBOR CON TRIPLAY DE CAOBILLA DE 6 MM. POR AMBAS CARAS, DE  0.60  A 0.80 M X 2.10 M. FORMADA A BASE DE BASTIDOR Y MARCO DE  MADERA DE PINO DE PRIMERA DE  2"  X  1 1/2"   Y  PEINAZOS DE 1 1/2" X 1 1/2"  A CADA 30 CM. EN AMBOS SENTIDOS, ACABADO ENTINTADO Y LACA BRILLANTE TRANSPARENTE,  INCLUYE: MARCO Y TOPES DE MADERA,  JAMBAS, CHAPA SCOVILL MODELO A-52-PS,  RESANADOR PARA MADERA, BISAGRA DE LIBRO DE 3", DESPERDICIOS, MATERIALES MENORES Y DE CONSUMO, HERRAMIENTAS,  ACARREO DE MATERIALES AL SITIO DE SU COLOCACION,  LIMPIEZA DEL AREA DE TRABAJO Y MANO DE OBRA ESPECIALIZADA.</v>
          </cell>
          <cell r="C242" t="str">
            <v>PZA</v>
          </cell>
          <cell r="D242">
            <v>1</v>
          </cell>
          <cell r="E242">
            <v>4620</v>
          </cell>
        </row>
        <row r="243">
          <cell r="A243" t="str">
            <v>PA1108</v>
          </cell>
          <cell r="B243" t="str">
            <v xml:space="preserve">      SUMINISTRO Y COLOCACION DE CRISTAL FLOTADO TINTEX  VERDE DE 6 MM. DE ESPESOR,  ASENTADO CON SILICON Y/O VINIL, INCLUYE: TRAZO, CORTES, AJUSTES,  MATERIALES MENORES Y DE CONSUMO, DESPERDICIOS, ANDAMIOS, HERRAMIENTAS, SELLADO PERIMETRAL, MANO DE OBRA Y ACARREO DE MATERIALES AL SITIO DE SU UTILIZACION A CUALQUIER NIVEL.</v>
          </cell>
          <cell r="C243" t="str">
            <v>M2</v>
          </cell>
          <cell r="D243">
            <v>1</v>
          </cell>
          <cell r="E243">
            <v>815.2</v>
          </cell>
        </row>
        <row r="244">
          <cell r="A244" t="str">
            <v>PA1023</v>
          </cell>
          <cell r="B244" t="str">
            <v xml:space="preserve">      SUMINISTRO Y COLOCACION DE CERRADURA DE SOBREPONER  EXTRA SEGURIDAD MOD AS-725 IF PHILLIPS O SIMILAR, INCLUYE: HERRAMIENTA, LLAVES, MATERIALES MENORES Y DE CONSUMO, ELEMENTOS DE FIJACION, TALADROS, MANO DE OBRA Y ACARREO DE MATERIAL AL SITIO DE SU UTILIZACION, CUALQUIER NIVEL.</v>
          </cell>
          <cell r="C244" t="str">
            <v>PZA</v>
          </cell>
          <cell r="D244">
            <v>1</v>
          </cell>
          <cell r="E244">
            <v>1013.4</v>
          </cell>
        </row>
        <row r="245">
          <cell r="A245" t="str">
            <v>PA1109</v>
          </cell>
          <cell r="B245" t="str">
            <v xml:space="preserve">      MANTENIMIENTO EN PUERTAS DE MADERA, REPARACION DE JAMBAS Y CORTE DE PUERTA DE MADERA POR RENIVELACION DE PISO  DE 70 A 120 CM DE ANCHO POR 2.10 MTS DE ALTURA, , INCLUYE: ACABADO ENTINTADO Y LACA BRILLANTE TRANSPARENTE,  RESANADOR PARA MADERA , RECOLOCACION, AJUSTES,  ELEMENTOS DE FIJACION, MATERIALES MENORES, HERRAMIENTAS,  MANO DE OBRA Y LIMPIEZA DEL AREA DE TRABAJO.</v>
          </cell>
          <cell r="C245" t="str">
            <v>PZA</v>
          </cell>
          <cell r="D245">
            <v>1</v>
          </cell>
          <cell r="E245">
            <v>1173.74</v>
          </cell>
        </row>
        <row r="246">
          <cell r="A246" t="str">
            <v>PA1110</v>
          </cell>
          <cell r="B246" t="str">
            <v xml:space="preserve">      SUMINISTRO Y COLOCACION CLOSET DE MADERA  CON MEDIDAS GENERALES APROXIMADAS DE 1.34 X 2.85 MTS, TAMBOR CON TRIPLAY DE CAOBILLA DE 6 MM. POR AMBAS CARAS, DE  0.95 MTS. X 2.10 MTS. FORMADA A BASE DE BASTIDOR Y MARCO DE  MADERA DE PINO DE PRIMERA DE  2"  X  1 1/2"   Y  PEINAZOS DE 1 1/2" X 1 1/2"  A CADA 30 CMS. EN AMBOS SENTIDOS, ACABADO ENTINTADO Y LACA BRILLANTE TRANSPARENTE,  INCLUYE: MARCO Y TOPES DE MADERA,  JAMBAS,   RESANADOR PARA MADERA, BISAGRA DE LIBRO DE 3", DESPERDICIOS, MATERIALES MENORES Y DE CONSUMO, HERRAMIENTAS,  ACARREO DE MATERIALES AL SITIO DE SU COLOCACION,  LIMPIEZA DEL AREA DE TRABAJO Y MANO DE OBRA ESPECIALIZADA</v>
          </cell>
          <cell r="C246" t="str">
            <v>PZA</v>
          </cell>
          <cell r="D246">
            <v>1</v>
          </cell>
          <cell r="E246">
            <v>25440</v>
          </cell>
        </row>
        <row r="247">
          <cell r="A247" t="str">
            <v>PA1115</v>
          </cell>
          <cell r="B247" t="str">
            <v xml:space="preserve">      SUMINISTRO Y COLOCACION DE ENTREPAÑOS DE MADERA DE PINO DE 1RA. FORMADA A BASE DE BASTIDOR DE MADERA DE PINO DE PRIMERA DE 1 1/2" X 1 1/2"  Y PEINAZOS DE 1 1/2" X 1 1/2" A CADA 30 CMS. EN AMBOS SENTIDOS FORRADA CON TRIPLAY DE PINO DE 6 MM EN DOS CARAS,. INCLUYE.  ACABADO CON  PLASTICO LAMINADO MCA. WILSON-DOOR O SIMILAR,  EN COLOR DE ACUERDO A INDICACIONES DE SUPERVISION, POR LA CARA SUPERIOR Y UN CANTO,  MANO DE OBRA CALIFICADA, MATERIAL DE CONSUMO, ELEMENTOS DE FIJACION, HERRAMIENTA, EQUIPO Y TODO  LO NECESARIO PARA SU CORRECTA EJECUCION.</v>
          </cell>
          <cell r="C247" t="str">
            <v>M2</v>
          </cell>
          <cell r="D247">
            <v>1</v>
          </cell>
          <cell r="E247">
            <v>1224.9100000000001</v>
          </cell>
        </row>
        <row r="248">
          <cell r="A248" t="str">
            <v>PA1114</v>
          </cell>
          <cell r="B248" t="str">
            <v xml:space="preserve">      SUMINISTRO Y COLOCACION DE PUERTAS DE TAMBOR PARA FREGADERO CON TRIPLAY DE CAOBILLA DE 6 MM. CON MEDIDAS APROXIMADAS DE 1.00 X 0.80 M DE ALTO,  FORMADA A BASE DE BASTIDOR Y MARCO DE  MADERA DE PINO DE PRIMERA DE  2"  X  1 1/2"   Y  PEINAZOS DE 1 1/2" X 1 1/2"  A CADA 30 CMS. EN AMBOS SENTIDOS, ACABADO ENTINTADO Y LACA BRILLANTE TRANSPARENTE,  INCLUYE: MARCO Y TOPES DE MADERA,  ,   RESANADOR PARA MADERA, BISAGRA DE LIBRO DE 3", DESPERDICIOS, MATERIALES MENORES Y DE CONSUMO, HERRAMIENTAS,  ACARREO DE MATERIALES AL SITIO DE SU COLOCACION,  LIMPIEZA DEL AREA DE TRABAJO Y MANO DE OBRA ESPECIALIZADA.</v>
          </cell>
          <cell r="C248" t="str">
            <v>PZA</v>
          </cell>
          <cell r="D248">
            <v>1</v>
          </cell>
          <cell r="E248">
            <v>3000</v>
          </cell>
        </row>
        <row r="249">
          <cell r="A249" t="str">
            <v>PA1098</v>
          </cell>
          <cell r="B249" t="str">
            <v xml:space="preserve">      SUMINISTRO Y COLOCACION DE PERSIANAS VERTICALES DE PVC  CON CONTROL SOLAR, INCLUYE: MANO DE OBRA, MATERIALES DE FIJACION, MECANISMOS, PRUEBAS, ACARREOS DE MATERIALES AL LUGAR DE SU UTILIZACION.</v>
          </cell>
          <cell r="C249" t="str">
            <v>M2</v>
          </cell>
          <cell r="D249">
            <v>1</v>
          </cell>
          <cell r="E249">
            <v>901.87</v>
          </cell>
        </row>
        <row r="250">
          <cell r="A250" t="str">
            <v>PA1113</v>
          </cell>
          <cell r="B250" t="str">
            <v xml:space="preserve">      SUMINISTRO Y COLOCACION DE CANCEL DE BAÑO CON MARCO DE ALUMINIO Y ACRILICO,   INCLUYE: MATERIEALES, MANO DE OBRA ELEMENTOS DE FIJACION Y ACARREO DE MATERIALES AL SITIO DE SU COLOCACION</v>
          </cell>
          <cell r="C250" t="str">
            <v>M2</v>
          </cell>
          <cell r="D250">
            <v>1</v>
          </cell>
          <cell r="E250">
            <v>1218</v>
          </cell>
        </row>
        <row r="251">
          <cell r="A251" t="str">
            <v>PA1111A</v>
          </cell>
          <cell r="B251" t="str">
            <v xml:space="preserve">      SUMINISTRO, HABILITADO Y COLOCACION DE  CELOSIA DE ALUMINIO CON OPERADOR INCLUYE: TRAZO, CORTES, AJUSTES, ELEMENTOS DE FIJACION, MATERIALES MENORES Y DE CONSUMO, DESPERDICIOS, LIMPIEZA DEL AREA, FLETES, EQUIPO, HERRAMIENTAS, MANO DE OBRA Y ACARREOS DE MATERIALES AL SITIO DE SU COLOCACION, EN CUALQUIER NIVEL.</v>
          </cell>
          <cell r="C251" t="str">
            <v>M</v>
          </cell>
          <cell r="D251">
            <v>1</v>
          </cell>
          <cell r="E251">
            <v>104.7</v>
          </cell>
        </row>
        <row r="252">
          <cell r="A252" t="str">
            <v>PA1112</v>
          </cell>
          <cell r="B252" t="str">
            <v xml:space="preserve">      SUMINISTRO Y COLOCACION DE MALLA PARA  MOSQUITERO EN VENTANERIA INCLUYE:PERFILES MOSQUITEROS, MATERIAL DE FIJACION , MATERIALES MENORES, DESPERDICIOS, MANO DE OBRA Y ACARREO AL SITIO DE SU COLOCACION A CUALQUIER NIVEL.</v>
          </cell>
          <cell r="C252" t="str">
            <v>M2</v>
          </cell>
          <cell r="D252">
            <v>1</v>
          </cell>
          <cell r="E252">
            <v>533.59</v>
          </cell>
        </row>
        <row r="253">
          <cell r="B253" t="str">
            <v xml:space="preserve">   PINTURA</v>
          </cell>
        </row>
        <row r="254">
          <cell r="A254" t="str">
            <v>PA1026</v>
          </cell>
          <cell r="B254" t="str">
            <v xml:space="preserve">      LIJADO DE MUROS DE FORMA MANUAL PARA RETIRAR PINTURA ESMALTE, TECATAS, ETC, PARA ABRIR POROS, INCLUYE: CEPILLO DE ALAMBRE, ANDAMIOS, MANO DE OBRA Y HERRAMIENTA.</v>
          </cell>
          <cell r="C254" t="str">
            <v>M2</v>
          </cell>
          <cell r="D254">
            <v>1</v>
          </cell>
          <cell r="E254">
            <v>22.4</v>
          </cell>
        </row>
        <row r="255">
          <cell r="A255" t="str">
            <v>ABU101</v>
          </cell>
          <cell r="B255" t="str">
            <v xml:space="preserve">      RESANE DE CAJA CUADRADA DE 6" EN BOVEDA PARA RECOLOCAR LUMINARIA DE MENOR DIMENSION, INCLUYE MATERIALES Y MANO DE OBRA</v>
          </cell>
          <cell r="C255" t="str">
            <v>PZA</v>
          </cell>
          <cell r="D255">
            <v>1</v>
          </cell>
          <cell r="E255">
            <v>71.900000000000006</v>
          </cell>
        </row>
        <row r="256">
          <cell r="A256" t="str">
            <v>PA1116</v>
          </cell>
          <cell r="B256" t="str">
            <v xml:space="preserve">      PINTURA VINILICA VINIMEX DE COMEX O VINI-HOGAR SHERWIN WILLIAMS O EQUIVALENTE,  EN MUROS SOBRE PINTURA ESMALTE A CUATRO MANOS, INCLUYE: MATERIALES MENORES Y DE CONSUMO, ANDAMIOS, PREPARACION DE LA SUPERFICIE, SELLADO DE LA SUPERFICIE, HERRAMIENTAS, LIMPIEZA, MANO DE OBRA Y  EQUIPO DE SEGURIDAD.</v>
          </cell>
          <cell r="C256" t="str">
            <v>M2</v>
          </cell>
          <cell r="D256">
            <v>1</v>
          </cell>
          <cell r="E256">
            <v>116.24</v>
          </cell>
        </row>
        <row r="257">
          <cell r="A257" t="str">
            <v>PA1117</v>
          </cell>
          <cell r="B257" t="str">
            <v xml:space="preserve">      PINTURA VINILICA VINIMEX DE COMEX O VINI-HOGAR SHERWIN WILLIAMS O EQUIVALENTE EN FILO DE LADRILLO DE AZOTEA 3 A 6 CMS DE ANCHO, INCLUYE: MATERIALES MENORES Y DE CONSUMO, ANDAMIOS, PREPARACION DE LA SUPERFICIE, SELLADO DE LA SUPERFICIE, HERRAMIENTAS, LIMPIEZA, MANO DE OBRA Y  EQUIPO DE SEGURIDAD.</v>
          </cell>
          <cell r="C257" t="str">
            <v>M</v>
          </cell>
          <cell r="D257">
            <v>1</v>
          </cell>
          <cell r="E257">
            <v>33.61</v>
          </cell>
        </row>
        <row r="258">
          <cell r="A258" t="str">
            <v>PA1049</v>
          </cell>
          <cell r="B258" t="str">
            <v xml:space="preserve">      ROTULACIÓN LETRERO PARA IDENTIFICAR CADA UNA DE LAS ÁREAS EN COLOR INDICADO POR LA SUPERVISION, INCLUYE: TRAZO, MANO DE OBRA Y MATERIALES.</v>
          </cell>
          <cell r="C258" t="str">
            <v>PZA</v>
          </cell>
          <cell r="D258">
            <v>1</v>
          </cell>
          <cell r="E258">
            <v>133.66</v>
          </cell>
        </row>
        <row r="259">
          <cell r="B259" t="str">
            <v xml:space="preserve">   PISOS</v>
          </cell>
        </row>
        <row r="260">
          <cell r="A260" t="str">
            <v>PA1059</v>
          </cell>
          <cell r="B260" t="str">
            <v xml:space="preserve">      DEMOLICION DE EMPEDRADO DE FORMA MANUAL, DE 15 A 20 CMS. DE ESPESOR PARA COLOCACION DE CISTERNA, INCLUYE:  ACARREO DEL MATERIAL PRODUCTO DE LA DEMOLICIÓN Y /O ACOPIO DENTRO DE LA OBRA PARA SU POSTERIOR RETIRO, HERRAMIENTAS, MATERIALES Y MANO DE OBRA.</v>
          </cell>
          <cell r="C260" t="str">
            <v>M2</v>
          </cell>
          <cell r="D260">
            <v>1</v>
          </cell>
          <cell r="E260">
            <v>32.92</v>
          </cell>
        </row>
        <row r="261">
          <cell r="A261" t="str">
            <v>PA1058</v>
          </cell>
          <cell r="B261" t="str">
            <v xml:space="preserve">      DEMOLICION DE ESCALONES  EN FORMA MANUALDE  15 X 30 CMS. INCLUYE: HERRAMIENTAS, MANO DE OBRA, CARGA Y RETIRO DE MATERIAL DENTRO  DE LA OBRA A CUALQUIER NIVEL.</v>
          </cell>
          <cell r="C261" t="str">
            <v>M</v>
          </cell>
          <cell r="D261">
            <v>1</v>
          </cell>
          <cell r="E261">
            <v>66.5</v>
          </cell>
        </row>
        <row r="262">
          <cell r="A262" t="str">
            <v>PAV0007-A</v>
          </cell>
          <cell r="B262" t="str">
            <v xml:space="preserve">      DEMOLICIÓN POR CUALQUIER MEDIO DE PAVIMENTO DE CONCRETO EXISTENTE, INCLUYE: ACARREO DEL MATERIAL AL CENTRO DE ACOPIA PARA SU POSTERIOR RETIRO, ABUNDAMIENTO, MANO DE OBRA, EQUIPO Y HERRAMIENTA.</v>
          </cell>
          <cell r="C262" t="str">
            <v>M3</v>
          </cell>
          <cell r="D262">
            <v>1</v>
          </cell>
          <cell r="E262">
            <v>333.72</v>
          </cell>
        </row>
        <row r="263">
          <cell r="A263" t="str">
            <v>ABU102</v>
          </cell>
          <cell r="B263" t="str">
            <v xml:space="preserve">      DEMOLICION DE BOVEDA DE CUÑA Y/O CATALANA A BASE DE LADRILLO DE LAMA, POR MEDIOS MANUALES, INCLUYE: HERRAMIENTAS, LIMPIEZA DEL AREA DE TRABAJO, MANO DE OBRA, RETIRO Y ACARREO DEL MATERIAL PRODUCTO DE LA DEMOLICION DENTRO DE LA OBRA.</v>
          </cell>
          <cell r="C263" t="str">
            <v>M2</v>
          </cell>
          <cell r="D263">
            <v>1</v>
          </cell>
          <cell r="E263">
            <v>135.91</v>
          </cell>
        </row>
        <row r="264">
          <cell r="A264" t="str">
            <v>PA1004</v>
          </cell>
          <cell r="B264" t="str">
            <v xml:space="preserve">      AFINE Y COMPACTACION DE LA SUPERFICIE DESCUBIERTA DE LA EXCAVACION AL 90% PROCTOR,  REALIZADO EN FORMA MECANICA, CON BAILARINA, INCLUYE: HUMECTACION, EQUIPO, MANO DE OBRA Y HERRAMIENTA.</v>
          </cell>
          <cell r="C264" t="str">
            <v>M2</v>
          </cell>
          <cell r="D264">
            <v>1</v>
          </cell>
          <cell r="E264">
            <v>14.16</v>
          </cell>
        </row>
        <row r="265">
          <cell r="A265" t="str">
            <v>PA1019</v>
          </cell>
          <cell r="B265" t="str">
            <v xml:space="preserve">      RELLENO COMPACTADO CON EQUIPO MECANICO, DE SULEO-CEMENTO CON MATERIAL DE BANCO, EN PROPORCIÓN DE 50 KGS. DE CEMENTO GRIS POR M3., A CUALQUIER PROFUNDIDAD, COMPACTADO AL 100%, EN CAPAS DE 15 CM. INCLUYE: SUMINISTRO DE AGUA PARA LOGRAR HUMEDAD OPTIMA, MEZCLACO, TENDIDO, TRASPALEOS,  DESPERDICIOS, EQUIPO, PRUEBAS DE COMPACTACION, AFINE, NIVELACION, HERRAMIENTAS, MANO DE OBRA Y  ACARREO HASTA EL SITIO DE SU COLOCACION.  (VOLUMEN MEDIDO COMPACTADO).</v>
          </cell>
          <cell r="C265" t="str">
            <v>M3</v>
          </cell>
          <cell r="D265">
            <v>1</v>
          </cell>
          <cell r="E265">
            <v>821.44</v>
          </cell>
        </row>
        <row r="266">
          <cell r="A266" t="str">
            <v>PA1099</v>
          </cell>
          <cell r="B266" t="str">
            <v xml:space="preserve">      SUMINISTRO, FABRICACION Y COLOCACION DE ANCLAS DE ACERO A-36 PARA FIJACION DE BARANDAL A BASE DE PLACA DE 4" X 3" X 1/4"  (10X7.5 CM) Y SOLERA DE 1 1/2" X 1/4" DE 40 CMS. DE DESARROLLO, INCLUYE: NIVELACION, PLOMEO, SOLDADURA, DESPERDICIOS, MATERIALES, HERRAMIENTAS Y MANO DE OBRA.</v>
          </cell>
          <cell r="C266" t="str">
            <v>PZA</v>
          </cell>
          <cell r="D266">
            <v>1</v>
          </cell>
          <cell r="E266">
            <v>95.96</v>
          </cell>
        </row>
        <row r="267">
          <cell r="A267" t="str">
            <v>140605-A</v>
          </cell>
          <cell r="B267" t="str">
            <v xml:space="preserve">      CORTE CON DISCO EN PISO DE MOSAICO Y/O CONCRETO DE 5 CM DE PROFUNDIDAD, INCLUYE: HERRAMIENTA, EQUIPO, MATERIALES DE CONSUMO, LIMPIEZA Y  MANO DE OBRA.</v>
          </cell>
          <cell r="C267" t="str">
            <v>M</v>
          </cell>
          <cell r="D267">
            <v>1</v>
          </cell>
          <cell r="E267">
            <v>30.43</v>
          </cell>
        </row>
        <row r="268">
          <cell r="A268" t="str">
            <v>PA1118</v>
          </cell>
          <cell r="B268" t="str">
            <v xml:space="preserve">      FORJADO DE ESCALONES DE 30 CMS. DE HUELLA Y 15 A 20  CMS. DE PERALTE A  A BASE DE LADRILLO DE LAMA 7 X 14 X 28 CMS. ASENTADO Y APLANADO CON MORTERO CEMENTO-ARENA 1:3, DE 2.0 CMS. DE ESPESOR PROMEDIO, TERMINADO APALILLADO, (VER PLANO DE DETALLES), INCLUYE: TRAZO, NIVELACION, MATERIALES, MANO DE OBRA, HERRAMIENTAS, DESPERDICIOS, BOLEADO EN ARISTAS, LIMPIEZAS,  Y ACARREO DEL MATERIALES AL SITIO DE SU INSTALACION.</v>
          </cell>
          <cell r="C268" t="str">
            <v>M</v>
          </cell>
          <cell r="D268">
            <v>1</v>
          </cell>
          <cell r="E268">
            <v>287.64999999999998</v>
          </cell>
        </row>
        <row r="269">
          <cell r="A269" t="str">
            <v>PA1119</v>
          </cell>
          <cell r="B269" t="str">
            <v xml:space="preserve">      FORJADO DE NARIZ DE REMATE EN PISO DE  BANQUETAS, CON 10.0  X  10.0 CM. DE SECCION, INCLUYE SOLO: CIMBRA APARENTE, DESCIMBRA, GOTERO, FORJADO, CHAFLANES, PERFILADO, DESPERDICIOS, HERRAMIENTAS, Y MANO DE OBRA. (NO INCLUYE CONCRETO).</v>
          </cell>
          <cell r="C269" t="str">
            <v>M</v>
          </cell>
          <cell r="D269">
            <v>1</v>
          </cell>
          <cell r="E269">
            <v>97.12</v>
          </cell>
        </row>
        <row r="270">
          <cell r="A270" t="str">
            <v>TEST001</v>
          </cell>
          <cell r="B270" t="str">
            <v xml:space="preserve">      SUMINISTRO Y COLOCACION DE MALLA ELECTROSOLDADA 6X6-10/10 COMO REFUERZO EN LOSAS DE CONCRETO, INCLUYE: HABILITADO, DESPERDICIOS, TRASLAPES, MATERIAL DE FIJACION, ANDAMIOS, HERRAMIENTA Y ACARREO DEL MATERIAL AL SITIO DE SU COLOCACION.</v>
          </cell>
          <cell r="C270" t="str">
            <v>M2</v>
          </cell>
          <cell r="D270">
            <v>1</v>
          </cell>
          <cell r="E270">
            <v>31.21</v>
          </cell>
        </row>
        <row r="271">
          <cell r="A271" t="str">
            <v>PA1053</v>
          </cell>
          <cell r="B271" t="str">
            <v xml:space="preserve">      FINO DE 4 CM. DE ESPESOR PROMEDIO CON MORTERO CEMENTO- ARENA EN PROPORCION 1:3 ACABADIO APALILLADO . INCLUYE: EXTENDIO, REMATES, DESPERDICIOS, ACARREOS, MATERIAL AL SITIO DE SU UTILIZACIÓN, A CUALQUIER NIVEL.</v>
          </cell>
          <cell r="C271" t="str">
            <v>M2</v>
          </cell>
          <cell r="D271">
            <v>1</v>
          </cell>
          <cell r="E271">
            <v>164.05</v>
          </cell>
        </row>
        <row r="272">
          <cell r="A272" t="str">
            <v>JM-AZU-003A</v>
          </cell>
          <cell r="B272" t="str">
            <v xml:space="preserve">      SUMINISTRO Y COLOCACIÓN DE PISO RECTIFICADO STONEWALK DE 59X59 CM. COLOR MARFIL, MARCA INTERCERAMIC, SOBRE PISO,  INCLUYE: HERRAMIENTA, MATERIALES, MANO DE OBRA, EQUIPO Y TODO LO NECESARIO PARA SU CORRECTA INSTALACIÓN.</v>
          </cell>
          <cell r="C272" t="str">
            <v>M2</v>
          </cell>
          <cell r="D272">
            <v>1</v>
          </cell>
          <cell r="E272">
            <v>727.96</v>
          </cell>
        </row>
        <row r="273">
          <cell r="A273" t="str">
            <v>PA1125</v>
          </cell>
          <cell r="B273" t="str">
            <v xml:space="preserve">      MACHUELO INTEGRAL EN FORMA DE L" DE CONCRETO HECHO EN OBRA F'C=250 KG/CM², DE 12 CM DE ESPESOR,  CON DIMENSIONES GENERALES DE 45 CM. DE ANCHO EN LA BASE Y 40 CM DE ALTURA EN LA PARTE POSTERIOR,  ARMADO EN EL PISO CON 2 VAR. DEL # 3 Y GRAPAS DEL # 2@40 CM., CON ACABADO RAYADO GRUESO,  INCLUYE: TRAZO,  NIVELACION, HERRAMIENTAS, MATERIALES, CIMBRA  COMUN, DECIMBRA, VIBRADO, CURADO,  ACERO DE REFUERZO, PRUEBAS DE RESISTENCIA DEL CONCRETO A 7,14 Y 28 DIAS, DESPERDICIOS, ACARREO DE MATERIALES AL SITIO DE SU UTILIZACION, LIMPIEZAS  Y MANO DE OBRA."</v>
          </cell>
          <cell r="C273" t="str">
            <v>M</v>
          </cell>
          <cell r="D273">
            <v>1</v>
          </cell>
          <cell r="E273">
            <v>468.72</v>
          </cell>
        </row>
        <row r="274">
          <cell r="A274" t="str">
            <v>PA1126</v>
          </cell>
          <cell r="B274" t="str">
            <v xml:space="preserve">      SARDINEL DE CONCRETO F'C=150 KG/CM2, T.M.A.=3/4, CON SECCION DE 10 X 10 CMS., SIN ARMAR, INCLUYE: COLADO, CURADO, VIBRADO, CIMBRA APARENTE, DESCIMBRA, DESPERDICIOS, MANO DE OBRA, HERRAMIENTA Y ACARREO DE MATERIALES AL SITIO DE SU UTILIZACION, A CUALQUIER ALTURA."</v>
          </cell>
          <cell r="C274" t="str">
            <v>M</v>
          </cell>
          <cell r="D274">
            <v>1</v>
          </cell>
          <cell r="E274">
            <v>76.010000000000005</v>
          </cell>
        </row>
        <row r="275">
          <cell r="A275" t="str">
            <v>AR-37G</v>
          </cell>
          <cell r="B275" t="str">
            <v xml:space="preserve">      SUMINISTRO Y COLOCACIÓN DE ZOCLO DE PVC CON MEDIDA DE 6 CM. DE ALTO X 1.3 CM. DE ESPESOR, ACABADO LISO EN COLOR BLANCO. INCLUYE: MATERIAL, MANO DE OBRAS Y HERRAMIENTA.</v>
          </cell>
          <cell r="C275" t="str">
            <v>M</v>
          </cell>
          <cell r="D275">
            <v>1</v>
          </cell>
          <cell r="E275">
            <v>96.41</v>
          </cell>
        </row>
        <row r="276">
          <cell r="A276" t="str">
            <v>PA1100</v>
          </cell>
          <cell r="B276" t="str">
            <v xml:space="preserve">      SUMINISTRO Y COLOCACION DE CINTA ANTIDERRAPANTE 1"  EN HUELLAS DE ESCALONES.</v>
          </cell>
          <cell r="C276" t="str">
            <v>M</v>
          </cell>
          <cell r="D276">
            <v>1</v>
          </cell>
          <cell r="E276">
            <v>78.59</v>
          </cell>
        </row>
        <row r="277">
          <cell r="B277" t="str">
            <v xml:space="preserve">   ALBAÑILERIA Y ACABADOS</v>
          </cell>
        </row>
        <row r="278">
          <cell r="A278" t="str">
            <v>AR-01</v>
          </cell>
          <cell r="B278" t="str">
            <v xml:space="preserve">      DESMONTAJE SIN RECUPERACIÓN DE COCINA INTEGRAL DE 4.60 MTS. DE LARGO A BASE DE RETIRO DE ALACENAS EXISTENTES Y MUEBLE BAJO CON TARJA DE ACERO INOXIDABLE EMPOTRADA INCLUYE; DESCONEXIONES Y CLAUSURA TEMPORAL DE ALIMENTACIONES, MANO DE OBRA, HERRAMIENTA Y ACARREO DEL MATERIAL PRODUCTO DEL DESMONTAJE DENTRO Y FUERA DE LA OBRA.</v>
          </cell>
          <cell r="C278" t="str">
            <v>PZA</v>
          </cell>
          <cell r="D278">
            <v>1</v>
          </cell>
          <cell r="E278">
            <v>1136.56</v>
          </cell>
        </row>
        <row r="279">
          <cell r="A279" t="str">
            <v>PA1048</v>
          </cell>
          <cell r="B279" t="str">
            <v xml:space="preserve">      DEMOLICION, DESMONTAJE Y DESCONEXIÓN DE MESA DE LAVADO DE 1.00X0.60 M, UNA TARJA CON ESCURRIDERO EXISTENTE,  INCLUYE: DESCONEXIONES, REUBICACIÓN AL LUGAR INDICADO POR LA SUPERVISIÓN, MANO DE OBRA Y HERRAMIENTA.</v>
          </cell>
          <cell r="C279" t="str">
            <v>PZA</v>
          </cell>
          <cell r="D279">
            <v>1</v>
          </cell>
          <cell r="E279">
            <v>360</v>
          </cell>
        </row>
        <row r="280">
          <cell r="A280" t="str">
            <v>PA1088</v>
          </cell>
          <cell r="B280" t="str">
            <v xml:space="preserve">      DESINTALACION POR MEDIOS DE TANQUE DE GAS ESTACIONARIO DE 100 A 300 LTS EXISTENTE EN MAL ESTADO SIN RECUPERACION PARA SU POSTERIOR REPOSICION, INCLUYE: ACARREO FUERA DE LA OBRA,</v>
          </cell>
          <cell r="C280" t="str">
            <v>PZA</v>
          </cell>
          <cell r="D280">
            <v>1</v>
          </cell>
          <cell r="E280">
            <v>434.93</v>
          </cell>
        </row>
        <row r="281">
          <cell r="B281" t="str">
            <v xml:space="preserve">   MUROS CADENAS Y CASTILLOS</v>
          </cell>
        </row>
        <row r="282">
          <cell r="A282" t="str">
            <v>PA1078</v>
          </cell>
          <cell r="B282" t="str">
            <v xml:space="preserve">      CASTILLO DE CONCRETO F'C=250 KG/CM2, T.M.A.=3/4, CON SECCION DE 14 X 15 CMS., ARMADA CON 4 VARILLAS DE # 3 Y ESTRIBO AS DEL # 2 @ 15 CM ., INCLUYE: ARMADO, COLADO, CURADO, VIBRADO, CIMBRA COMUN, DESCIMBRA, DESPERDICIOS, TRASLAPES, CRUCES DE VARILLAS CON ELEMENTOS TRANSVERSALES, ANDAMIOS, MANO DE OBRA, HERRAMIENTA Y ACARREO DE MATERIALES AL SITIO DE SU UTILIZACION, A CUALQUIER ALTURA."</v>
          </cell>
          <cell r="C282" t="str">
            <v>M</v>
          </cell>
          <cell r="D282">
            <v>1</v>
          </cell>
          <cell r="E282">
            <v>298.33</v>
          </cell>
        </row>
        <row r="283">
          <cell r="A283">
            <v>314032</v>
          </cell>
          <cell r="B283" t="str">
            <v xml:space="preserve">      MURO DE TABIQUE DE LAMA, DE 14 CMS. DE ESPESOR PROMEDIO, A SOGA, CON TABIQUE DE LAMA 7 X 14 X 28 CMS., ACABADO COMUN, ASENTADO CON MORTERO CEMENTO-ARENA EN PROPORCION 1:3, EN CUALQUIER NIVEL, INCLUYE: TRAZO, NIVELACION, PLOMEO, ANDAMIOS, DESPERDICIOS, MANO DE OBRA, LIMPIEZA Y ACARREO DE MATERIALES AL SITIO DE SU UTILIZACION.</v>
          </cell>
          <cell r="C283" t="str">
            <v>M2</v>
          </cell>
          <cell r="D283">
            <v>1</v>
          </cell>
          <cell r="E283">
            <v>418.86</v>
          </cell>
        </row>
        <row r="284">
          <cell r="A284" t="str">
            <v>ABU103</v>
          </cell>
          <cell r="B284" t="str">
            <v xml:space="preserve">      ENCHAPE DE MURO DE TABIQUE DE LAMA, DE 7 CMS. DE ESPESOR PROMEDIO, CAPUCHINO, CON TABIQUE DE LAMA 7 X 14 X 28 CMS., CON JUNTAS DE 2 CM. DE ESPESOR, ACABADO COMUN, ASENTADO CON MORTERO CEMENTO-ARENA EN PROPORCION 1:3 EN CUALQUIER NIVEL, INCLUYE: TRAZO, NIVELACION, PLOMEO, ANDAMIOS, DESPERDICIOS, MANO DE OBRA, LIMPIEZA Y ACARREO DE MATERIALES AL SITIO DE SU UTILIZACION.</v>
          </cell>
          <cell r="C284" t="str">
            <v>M2</v>
          </cell>
          <cell r="D284">
            <v>1</v>
          </cell>
          <cell r="E284">
            <v>328.98</v>
          </cell>
        </row>
        <row r="285">
          <cell r="B285" t="str">
            <v xml:space="preserve">   ACABADOS</v>
          </cell>
        </row>
        <row r="286">
          <cell r="A286" t="str">
            <v>PA1089</v>
          </cell>
          <cell r="B286" t="str">
            <v xml:space="preserve">      REPARACION DE GRIETAS Y/O FISURAS EN MUROS Y VIGAS, COLUMNAS, REFORZANDOLA CON MALLA DE METAL DESPLEGADO Y ENJARRANDOLA CON MORTERO CEMENTO ARENA EN PROPORCION  1:3 P, EN UN ANCHO PROMEDIO DE 40 CM. INCLUYE: CORTE CON DISCO 2 ML POR CADA METRO, DEMOLICIÓN DE LOS MISMOS ASI COMO BOQUILLAS Y FILETES EN DONDE SEA NECESARIO.</v>
          </cell>
          <cell r="C286" t="str">
            <v>M</v>
          </cell>
          <cell r="D286">
            <v>1</v>
          </cell>
          <cell r="E286">
            <v>106.09</v>
          </cell>
        </row>
        <row r="287">
          <cell r="A287" t="str">
            <v>ABU106-A</v>
          </cell>
          <cell r="B287" t="str">
            <v xml:space="preserve">      REPARACION DE COLUMNAS DE MEDIDAS CON MORTERO CEMENTO ARENA 1:3 HASTA UNA ALTURA DE 2.5 MTS INCLUYE:MATERIALES, MALLA DESPLEGADA, FILETES Y BOLEADOS ,CORTE DE VARILLA EN PARTE SUPERIOR, DESPERDICIOS, MANO DE OBRA Y ACARREO DE MATERIALES AL SITIO DE SU COLOCACION</v>
          </cell>
          <cell r="C287" t="str">
            <v>M2</v>
          </cell>
          <cell r="D287">
            <v>1</v>
          </cell>
          <cell r="E287">
            <v>631.82000000000005</v>
          </cell>
        </row>
        <row r="288">
          <cell r="A288" t="str">
            <v>PA1128</v>
          </cell>
          <cell r="B288" t="str">
            <v xml:space="preserve">      APLANADO SOBRE DE MURO DE MAMPOSTERIA CON MORTERO CEMENTO-ARENA 1:3, DE 5.0 CM. DE ESPESOR EN AREAS PEQUEÑAS, A PLOMO Y REGLA, ACABADO APALILLADO FINO, INCLUYE: MATERIALES, ANDAMIOS, NIVELACION, PLOMEO, REMATES, BOLEADOS, DESPERDICIOS, HERRAMIENTAS, LIMPIEZAS, MANO DE OBRA Y ACARREO DE MATERIALES AL SITIO DE SU UTILIZACION. A CUALQUIER NIVEL.</v>
          </cell>
          <cell r="C288" t="str">
            <v>M2</v>
          </cell>
          <cell r="D288">
            <v>1</v>
          </cell>
          <cell r="E288">
            <v>274.02999999999997</v>
          </cell>
        </row>
        <row r="289">
          <cell r="A289">
            <v>357352</v>
          </cell>
          <cell r="B289" t="str">
            <v xml:space="preserve">      FILETES Y BOLEADOS, HECHOS CON MORTERO CEMENTO-CAL-ARENA EN PROPORCION 1:2:6, INCLUYE: DESPERDICIOS, ANDAMIOS Y ACARREO DE MATERIALES AL SITIO DE SU UTILIZACION, A CUALQUIER NIVEL.</v>
          </cell>
          <cell r="C289" t="str">
            <v>M</v>
          </cell>
          <cell r="D289">
            <v>1</v>
          </cell>
          <cell r="E289">
            <v>57.12</v>
          </cell>
        </row>
        <row r="290">
          <cell r="A290" t="str">
            <v>AR-13</v>
          </cell>
          <cell r="B290" t="str">
            <v xml:space="preserve">      SUMINISTRO Y COLOCACION DE FALSO PLAFON A BASE DE TABLAROCA LISO DE 13MM. DE ESPESOR, (NO REGISTRABLE) INCLUYE:  PERFILES DE ACERO GALVANIZADO PARA SOPORTERIA Y SUSPENSION OCULTA, NIVELACION, CORTES,  AJUSTES, DESPERDICIOS, PERFACINTA, REDIMIX, PIJAS AUTARRASCABLES S1, RESANES DEJANDO LA SUPERFICIE LISTA PARA LA APLICACION DEL ACABADO, HERRAMIENTAS, MANO DE OBRA ESPECIALIZADA, ANDAMIOS, LIMPIEZA Y ACARREO DE LOS MATERIALES AL SITO DE SU COLOCACION. CUALQUIER ALTURA.</v>
          </cell>
          <cell r="C290" t="str">
            <v>M2</v>
          </cell>
          <cell r="D290">
            <v>1</v>
          </cell>
          <cell r="E290">
            <v>294.39999999999998</v>
          </cell>
        </row>
        <row r="291">
          <cell r="A291">
            <v>316052</v>
          </cell>
          <cell r="B291" t="str">
            <v xml:space="preserve">      FABRICACION Y COLOCACION  DE MURO DE TABLAROCA DE 9 CM. DE ESPESOR, A DOS CARAS, TERMINADO,  INCLUYE: POSTE Y CANAL DE LAMINA GALVANIZADA DE 64 MM, TORNILLO AUTORROSCABLE S1, PERFACINTA, REDIMIX, PEMACHE POP, TABLARROCA DE 13 MM, TRAZO, CORTES, AJUSTES, ELEVACIONES, DESPERDICIOS, FIJACION, HERRAMIENTAS, EQUIPO, LIMPIEZA DEL AREA DE TRABAJO,  MANO DE OBRA Y ACARREOS AL SITIO DE SU COLOCACION. (CUALQUIER NIVEL)</v>
          </cell>
          <cell r="C291" t="str">
            <v>M2</v>
          </cell>
          <cell r="D291">
            <v>1</v>
          </cell>
          <cell r="E291">
            <v>338.47</v>
          </cell>
        </row>
        <row r="292">
          <cell r="A292">
            <v>316054</v>
          </cell>
          <cell r="B292" t="str">
            <v xml:space="preserve">      BOQUILLAS EN MUROS DE TABLAROCA DE 9.0 CMS. DE ESPESOR A UNA CARA, EN FORMA RECTA, INCLUYE: TORNILLO AUTORROSCABLE S1, PERFACINTA, REDIMIX, TABLARROCA DE 13 MM, TRAZO, CORTES, AJUSTES, ELEVACIONES, DESPERDICIOS, FIJACION, HERRAMIENTAS, EQUIPO, LIMPIEZA DEL AREA DE TRABAJO,  MANO DE OBRA Y ACARREOS AL SITIO DE SU COLOCACION. (CUALQUIER NIVEL)</v>
          </cell>
          <cell r="C292" t="str">
            <v>M</v>
          </cell>
          <cell r="D292">
            <v>0</v>
          </cell>
          <cell r="E292">
            <v>86.02</v>
          </cell>
        </row>
        <row r="293">
          <cell r="A293" t="str">
            <v>MOB00715</v>
          </cell>
          <cell r="B293" t="str">
            <v xml:space="preserve">      SUMINISTRO, ARMADO Y COLOCACION DE  BOLARDO MARCA: URBAN DESIGN STORE  O EQUIVALENTE :BOLARDO / FIJACIÓN AHOGADA GRIS OSCURO TUBO CÉDULA 30 CON CABEZAL DE ALUMINIO GALVANIZADO EN FRIO, PINTURA POLIÉSTER. 17 X 17 X 70 CM., INCLUYE: MATERIALES, MANO DE OBRA, FIJACION CON DADO DE CONCRETO F´C=150 KG/CM2 DE 40X40X40 CMS, EQUIPO Y HERRAMIENTA</v>
          </cell>
          <cell r="C293" t="str">
            <v>PZA</v>
          </cell>
          <cell r="D293">
            <v>1</v>
          </cell>
          <cell r="E293">
            <v>2465.7199999999998</v>
          </cell>
        </row>
        <row r="295">
          <cell r="A295" t="str">
            <v>ABU107</v>
          </cell>
          <cell r="B295" t="str">
            <v xml:space="preserve">      SUMINISTRO Y COLOCACION DE LAVADERO DE GRANITO. INCLUYE: LAVADERO DE GRANITO, PRETILES A BASE DE MURO DE LADRILLO DE LAMA 7 X 14 X 28 CM. TIPO CAPUCHINO, ASENTADO Y APLANADO CON MORTERO CEMENTO-ARENA DE RIO EN PROP: 1:4 COMPLETAMENTE TERMINADO,  NIVELACION, ANCLAJE, RESANES, LLAVE DE CHORRO CROMADA, TUBO DE P.V.C. DE 2, HERRAMIENTAS, LIMPIEZA, DESPERDICIOS, MANO DE OBRA Y ACARREO DE MATERIALES AL SITIO DE SU INSTALACION."</v>
          </cell>
          <cell r="C295" t="str">
            <v>PZA</v>
          </cell>
          <cell r="D295">
            <v>1</v>
          </cell>
          <cell r="E295">
            <v>2150.9899999999998</v>
          </cell>
        </row>
        <row r="296">
          <cell r="B296" t="str">
            <v xml:space="preserve">   ELEMENTOS COMPLEMENTARIOS</v>
          </cell>
        </row>
        <row r="297">
          <cell r="A297" t="str">
            <v>PA1130</v>
          </cell>
          <cell r="B297" t="str">
            <v xml:space="preserve">      SUMINISTRO SUMINISTRO Y FABRICACIÓN DE DOMO CON MEDIDAS DE 2.15 X 2.00 A BASE DE PERFILES DE ALUMINIO ANODIZADO EN COLOR NATURAL CON CUBIERTA A BASE DE CRISTAL SOLARIS DE 6 MM MONTADO SOBRE ESTRUCTURA DE ALUMINIO CON SISTEMA DE VENTILACIÓN EN LATERALES INCLUYE: ESTRUCTURA, MATERIALES FABRICACIÓN TRASLADO INSTALACIÓN SELLADO MANO DE OBRA HERRAMIENTA.</v>
          </cell>
          <cell r="C297" t="str">
            <v>PZA</v>
          </cell>
          <cell r="D297">
            <v>1</v>
          </cell>
          <cell r="E297">
            <v>12600</v>
          </cell>
        </row>
        <row r="298">
          <cell r="A298" t="str">
            <v>PA1090</v>
          </cell>
          <cell r="B298" t="str">
            <v xml:space="preserve">      FABRICACION, SUMINISTRO Y COLOCACION DE  TOLDO A 4 AGUAS FORJADO CON LONA EN MATERIAL FORTOFLEX CALIBRE 680 COLOR BLANCO, INCLUYE: COLOCACION DE LA LONA SOBRE ESTRUCTURA,  ACARREO DE LOS MATERIALES AL LUGAR DE SU COLOCACION. ( NO SE INCLUYE LA ESTRUCTURA  NI ANCLAJE DE LA MISMA.)</v>
          </cell>
          <cell r="C298" t="str">
            <v>M2</v>
          </cell>
          <cell r="D298">
            <v>1</v>
          </cell>
          <cell r="E298">
            <v>367.01</v>
          </cell>
        </row>
        <row r="299">
          <cell r="A299" t="str">
            <v>PA1091</v>
          </cell>
          <cell r="B299" t="str">
            <v xml:space="preserve">      SUMINISTRO E INSTALACION DE LAMINA DE POLICARBONATO CELULAR MAKROLON, DE 10 MM. DE ESPESOR EN COLOR BLANCO O CRISTAL MODULADO DE ACUERDO A PLANOS DE DETALLE PROPORCIONADOS , INCLUYE: TRAZO, CORTES, ESCUADRE, DESPERDICIOS, FIJACION A BASE DE TORNILLO PUNTA DE BROCA CON CABEZA HEXAGONAL CON ARANDELA DE NEOPRENO, PERFILES DE UNION ENTRE LAMINAS TIPO "J", "U"  Y/O H", CALAFATEO, SELLADO PERIMETRAL DE JUNTAS,  MATERIALES MENORES Y DE CONSUMO, ANDAMIOS,  MANO DE OBRA ESPECIALIZADA, HERRAMIENTA, LIMPIEZA DEL AREA DE TRABAJO Y ACARREOS.</v>
          </cell>
          <cell r="C299" t="str">
            <v>M2</v>
          </cell>
          <cell r="D299">
            <v>1</v>
          </cell>
          <cell r="E299">
            <v>953.21</v>
          </cell>
        </row>
        <row r="300">
          <cell r="A300" t="str">
            <v>EXTSM06</v>
          </cell>
          <cell r="B300" t="str">
            <v xml:space="preserve">      FORJADO DE CASETA DE PROTECCION PARA BOMBA CENTRIFUGA DE 0.60 X 0.60 X 0.60 MTS. MEDIDAS INTERIORES, PISO CON LOSA DE CONCRETO F'C=250 KG/CM2 ARMADO CON VARILLA NO. 3 A CADA 30 CMS. Y 10 CMS. DE ESPESOR, FRENTE CON PUERTAS DE HERRERIA TUBULAR ABATIBLES DE 0.60 X 0.60 MTS. CON MARCO, CERROJO Y PORTACANDADO, CUBIERTA CON LOSA DE CONCRETO F'C=250 KG/CM2 DE 0.95 X 0.95 0.10 MTS. APARENTE Y ARMADA CON VARILLA NO. 3 A CADA 30 CMS. Y BOLEADO EN SU PERIMETRO, INCLUYE: PLANTILLA DE CONCRETO F'C=100 KG/CM2 DE 6 CMS. DE ESPESOR, MUROS DE LADRILLO 7 X 14 X 28 CMS. A SOGA ASENTADO CON MORTERO DE CEMENTO ARENA PROP. 1:3 Y APLANADOS CON MORTERO DE CEMENTO ARENA PROP. 1:3, COLOCACION DE PUERTAS, PINTURA VINILICA EN MUROS, PINTURA DE ESMALTE EN CANCELERIA, DESPERDICIOS Y ACARREOS DE LOS MATERIALES AL SITIO DE SU UTILIZACION.</v>
          </cell>
          <cell r="C300" t="str">
            <v>PZA</v>
          </cell>
          <cell r="D300">
            <v>1</v>
          </cell>
          <cell r="E300">
            <v>3253.25</v>
          </cell>
        </row>
        <row r="301">
          <cell r="A301" t="str">
            <v>PA1079</v>
          </cell>
          <cell r="B301" t="str">
            <v xml:space="preserve">      FABRICACION, SUMINISTRO Y COLOCACION DE BARANDAL DE ACERO INOXIDABLE  DE 0.90 MTS. DE ALTURA A BASE DE POSTES A CADA 2.00 M  Y  PASAMANOS DE TUBO  DE ACERO INOXIDABLE DE 2" CAL 18 Y DOS TRAVESAÑOS DE REDONDO LISO DE 1/2 DE ACERO INOXIDABLE , INCLUYE: BRIDA EN PLACA DE 1/4" TAQUETEADA A PISO, ASI COMO FLETES Y ACARREO DE LOS MATERIALES AL LUGAR DE SU COLOCACION.</v>
          </cell>
          <cell r="C301" t="str">
            <v>M</v>
          </cell>
          <cell r="D301">
            <v>1</v>
          </cell>
          <cell r="E301">
            <v>2695</v>
          </cell>
        </row>
        <row r="302">
          <cell r="A302" t="str">
            <v>PA1071</v>
          </cell>
          <cell r="B302" t="str">
            <v xml:space="preserve">      BASE PARA TUBERIA HIDRAULICA EN AZOTEA, FORJADA CON 3 LADRILLOS DE LAMA DE 5.5 X 11 X 22 CM, ASENTADOS Y APLANADOS CON MORTERO CEM-ARENA 1:3 EB SYS 4 CARAS INCLUYE: DESPERDICIOS, MANO DE OBRA Y ACARREOS.</v>
          </cell>
          <cell r="C302" t="str">
            <v>PZA</v>
          </cell>
          <cell r="D302">
            <v>1</v>
          </cell>
          <cell r="E302">
            <v>72.709999999999994</v>
          </cell>
        </row>
        <row r="303">
          <cell r="A303">
            <v>420008</v>
          </cell>
          <cell r="B303" t="str">
            <v xml:space="preserve">      SUMINISTRO Y COLOCACION DE MAMPARA Y PUERTA DE LAMINA ESMALTADA SANILOCK LINEA STANDART 4200, INCLUYE: PANEL LATERAL, PUERTA, FRONTALES, BISAGRAS, CERROJOS, MATERIALES PARA SU FIJACION, FLETES, MANIOBRAS, MANO DE OBRA ESPECIALIZADA Y ACARREO DEL MATERIAL AL SITIO DE SU UTILIZACION, HERRAMIENTA, DESPERDICIOS Y LIMPIEZA DEL AREA DE TRABAJO.</v>
          </cell>
          <cell r="C303" t="str">
            <v>M2</v>
          </cell>
          <cell r="D303">
            <v>1</v>
          </cell>
          <cell r="E303">
            <v>5274</v>
          </cell>
        </row>
        <row r="304">
          <cell r="A304" t="str">
            <v>PA1054</v>
          </cell>
          <cell r="B304" t="str">
            <v xml:space="preserve">      FORJADO DE BARRA PARA FREGADERO DE 1.00 X 0.60  CON 1.00 DE ALTURA, RECUBIERTA CON AZULEJO SPA WHITE GLOSI INTERCERAMIC,  INCLUYE MUROS LATERALES DE TABIQUE ROJO RECOCIDO DE 7 X 14 X 28 CM. DE 14 CM DE ESPESOR ( A SOGA ), 30 CMS. DE ALTURA, ASENTADO  CON MORTERO CEM-ARE 1:3, A CUALQUIER NIVEL, INCLUYE: MATERIALES, ELEVACION DE MATERIALES, NIVELACION, PLOMEO, ACARREOS, HERRAMIENTAS, DESPERDICOS, LIMPIEZAS Y MANO DE OBRA.</v>
          </cell>
          <cell r="C304" t="str">
            <v>PZA</v>
          </cell>
          <cell r="D304">
            <v>1</v>
          </cell>
          <cell r="E304">
            <v>2996.83</v>
          </cell>
        </row>
        <row r="305">
          <cell r="A305" t="str">
            <v>EXTSM17</v>
          </cell>
          <cell r="B305" t="str">
            <v xml:space="preserve">      SUMINISTRO Y COLOCACION DE LAMINA LISA GALVANIZADA PINTRO CAL. 22, INCLUYE: ELEMENTOS DE FIJACION CON PIJA PUNTA BROCA, CORTES, DOBLECES, AJUSTES, TAPAJUNTA DE LAMINA DESARROLLO 10 CMS, DESPERDICIOS, HERRAMIENTAS, MANO DE OBRA Y ACARREOS DE LOS MATERIALES AL LUGAR DE SU UTILIZACION, A CUALQUIER NIVEL.</v>
          </cell>
          <cell r="C305" t="str">
            <v>M2</v>
          </cell>
          <cell r="D305">
            <v>1</v>
          </cell>
          <cell r="E305">
            <v>406.3</v>
          </cell>
        </row>
        <row r="306">
          <cell r="B306" t="str">
            <v xml:space="preserve">   INSTALACION HIDRO-SANITARIA</v>
          </cell>
        </row>
        <row r="307">
          <cell r="B307" t="str">
            <v xml:space="preserve">      DESMANTELAMIENTO Y DEMOLICIONES</v>
          </cell>
        </row>
        <row r="308">
          <cell r="A308" t="str">
            <v>AR-16</v>
          </cell>
          <cell r="B308" t="str">
            <v xml:space="preserve">         DESINSTALAR Y RETIRAR  LLAVES DE EMPOTRAR Y  REGADERA  EXISTENTE SIN RECUPERACION, INCLUYE:  MANO DE OBRA, ACARREO DEL MATERIAL PRODUCTO DEL DESMANTELAMIENTO DENTRO Y FUERA DE LA OBRA.</v>
          </cell>
          <cell r="C308" t="str">
            <v>PZA</v>
          </cell>
          <cell r="D308">
            <v>1</v>
          </cell>
          <cell r="E308">
            <v>82.28</v>
          </cell>
        </row>
        <row r="309">
          <cell r="A309" t="str">
            <v>AR-14</v>
          </cell>
          <cell r="B309" t="str">
            <v xml:space="preserve">         DESINSTALACION DE SALIDA HIDRAULICA EXISTENTE INCLUYE. RANURADO, DESCONEXIONES, ACARREO DEL MATERIAL PRODUCTO DEL DESMANTELAMIENTO Y FUERA DE LA OBRA.</v>
          </cell>
          <cell r="C309" t="str">
            <v>SAL</v>
          </cell>
          <cell r="D309">
            <v>1</v>
          </cell>
          <cell r="E309">
            <v>222.11</v>
          </cell>
        </row>
        <row r="310">
          <cell r="A310" t="str">
            <v>PA1060</v>
          </cell>
          <cell r="B310" t="str">
            <v xml:space="preserve">         DESMANTELAMIENTO DE LINEA DE GAS EXISTENTE, CLAUSURANDO LAS SALIDAS Y DESMANTELANDO LAS TUBERIAS VISIBLES, A CUALQUIER ALTURA Y LONGITUD.</v>
          </cell>
          <cell r="C310" t="str">
            <v>SAL</v>
          </cell>
          <cell r="D310">
            <v>1</v>
          </cell>
          <cell r="E310">
            <v>153.65</v>
          </cell>
        </row>
        <row r="311">
          <cell r="A311" t="str">
            <v>ABU108</v>
          </cell>
          <cell r="B311" t="str">
            <v xml:space="preserve">         DESMANTELAMIENTO DE ANTENA DE INTERNET CON RECUPERACION MONTADA SOBRE TUBO GALVANIZADO DE 1 1/2" A 6 MTS DE ALTURA EN AZOTEA, INCLUYE DESMANTELAMIENTO DE CABLEADO Y EQUIPO, ASI COMO ENTREGA PARA SU RESGUARDO.</v>
          </cell>
          <cell r="C311" t="str">
            <v>PZA</v>
          </cell>
          <cell r="D311">
            <v>1</v>
          </cell>
          <cell r="E311">
            <v>616.79</v>
          </cell>
        </row>
        <row r="312">
          <cell r="B312" t="str">
            <v xml:space="preserve">      INSTALACION HIDROSANITARIA Y LINEA PRINCIPAL</v>
          </cell>
        </row>
        <row r="313">
          <cell r="A313" t="str">
            <v>585014-A</v>
          </cell>
          <cell r="B313" t="str">
            <v xml:space="preserve">         SUMINISTRO Y COLOCACION DE TUBO DE P.V.C. SANITARIO (ANGER)  SERIE 25, CAMPANA, DE 6" (150 MM) DIAM., INCLUYE: CONEXIONES, TRAZO, EXCAVACION,  PASOS POR CIMENTACION, CAMA DE ARENA, RELLENO COMPACTADO, DESPERDICIOS, PRUEBAS Y ACARREO DE MATERIALES AL SITIO DE SU COLOCACION.</v>
          </cell>
          <cell r="C313" t="str">
            <v>M</v>
          </cell>
          <cell r="D313">
            <v>1</v>
          </cell>
          <cell r="E313">
            <v>194.15</v>
          </cell>
        </row>
        <row r="314">
          <cell r="A314" t="str">
            <v>PA1120</v>
          </cell>
          <cell r="B314" t="str">
            <v xml:space="preserve">         REGISTRO SANITARIO DE 0.60 X 0.40 X 1.00 M, CON MURO DE LADRILLO DE LAMA DE 5.5 X 11.0 X 22.0 CM, ASENTADO CON MORTERO CEMENTO-ARENA 1:3, APLANADO CON MORTERO CEMENTO-ARENA DE RIO 1:3, TAPA DE CONCRETO F'C=200 KG/CM2, MARCO Y CONTRAMARCO DE ANGULO DE 1 1/2 X 1/8", DESPERDICIOS Y ACARREO DE MATERIALES AL SITIO DE SU UTILIZACION."</v>
          </cell>
          <cell r="C314" t="str">
            <v>PZA</v>
          </cell>
          <cell r="D314">
            <v>1</v>
          </cell>
          <cell r="E314">
            <v>1936.78</v>
          </cell>
        </row>
        <row r="315">
          <cell r="A315" t="str">
            <v>PA1061B</v>
          </cell>
          <cell r="B315" t="str">
            <v xml:space="preserve">         SUMINISTRO Y COLOCACION DE COPLE DE 1/2 A 3/4" DE COBRE DE 10 CM DE LONGITUD PARA RENIVELAR TUBERIA HIDRAULICA EXISTENTE EN AZOTEA PARA COLOCARSE SOBRE BASE DE LADRILLOS Y PODER PROTEGER DEL CONTACTO CON EL PISO DE AZOTEA, INCLUYE CORTES, SOLADURA, COPLES, TUBO Y/O CODOS EN DONDE SEA NECESARIO.</v>
          </cell>
          <cell r="C315" t="str">
            <v>PZA</v>
          </cell>
          <cell r="D315">
            <v>1</v>
          </cell>
          <cell r="E315">
            <v>252.06</v>
          </cell>
        </row>
        <row r="317">
          <cell r="A317" t="str">
            <v>PA1122</v>
          </cell>
          <cell r="B317" t="str">
            <v xml:space="preserve">         SALIDA HIDRÁULICA DE AGUA FRÍA Y/O CALIENTE PARA SISTEMA HIDRÁULICO ABIERTO (TINACOS), ALIMENTACIÓN A MUEBLE, CONSISTENTE EN TUBERÍA Y CONEXIONES DE CPVC"" DE 1/2"" A 1 1/2"" DE DIÁMETRO, INCLUYE: DESPERDICIO DE TUBERÍA, COPLES, CODOS, TEES, YEES, REDUCCIONES, VÁLVULAS Y TUERCAS UNIÓN EN CUADROS DE VÁLVULAS, MATERIALES MENORES, FLETES Y ACARREO DE LOS MATERIALES AL SITIO DE SU INSTALACIÓN Y PRUEBAS</v>
          </cell>
          <cell r="C317" t="str">
            <v>SAL</v>
          </cell>
          <cell r="D317">
            <v>1</v>
          </cell>
          <cell r="E317">
            <v>756.7</v>
          </cell>
        </row>
        <row r="318">
          <cell r="A318" t="str">
            <v>SIOP-101</v>
          </cell>
          <cell r="B318" t="str">
            <v xml:space="preserve">         LÍNEA HIDRÁULICA DE SUCCIÓN Y LLENADO A TINACO CON TUBERÍA DE COBRE DE 1", INCLUYE: 2 CODOS 90°X1", 1 CODO 45°X1", 1 YEE 1", 1 REDUCCIÓN BUSHING DE 1"X3/4", 1 VÁLVULA COMPUERTA DE 3/4", 1 TAPÓN MACHO DE 3/4", 1 VÁLVULA CHECK PICHANCHA DE 1", 1 TUERCA UNIÓN SOLDABLE DE 1" Y 18 M. DE TUBERÍA DE 1", MANO DE OBRA, INSTALACIÓN Y PRUEBAS.</v>
          </cell>
          <cell r="C318" t="str">
            <v>PZA</v>
          </cell>
          <cell r="D318">
            <v>1</v>
          </cell>
          <cell r="E318">
            <v>4741.51</v>
          </cell>
        </row>
        <row r="319">
          <cell r="A319" t="str">
            <v>PA1067</v>
          </cell>
          <cell r="B319" t="str">
            <v xml:space="preserve">         SALIDAS DE GAS DE 6.30 METROSA BASE DE TUBERIA DE COBRE DE 1/2 PARA GAS, INCLUYE: CODOS, CONEXIONES, COPLES, MATERIALES, PRUEBAS, HERRAMIENTAS Y MANO DE OBRA.</v>
          </cell>
          <cell r="C319" t="str">
            <v>SAL</v>
          </cell>
          <cell r="D319">
            <v>1</v>
          </cell>
          <cell r="E319">
            <v>1241.57</v>
          </cell>
        </row>
        <row r="320">
          <cell r="B320" t="str">
            <v xml:space="preserve">      MUEBLES DE BAÑO, ACCESORIOS Y EQUIPO</v>
          </cell>
        </row>
        <row r="321">
          <cell r="A321" t="str">
            <v>590112-A</v>
          </cell>
          <cell r="B321" t="str">
            <v xml:space="preserve">         SUMINISTRO Y COLOCACION DE MINGITORIO BLANCO, MCA. AMERICAN STANDARD MOD. NIAGARA O SIMILAR. INCLUYE: LLAVE DE CAMPANA FIG. 17 MG MCA. URREA,  MATERIALES MENORES, PRUEBAS Y ACARREO DE MATERIALES AL SITIO DE SU COLOCACION.</v>
          </cell>
          <cell r="C321" t="str">
            <v>PZA</v>
          </cell>
          <cell r="D321">
            <v>1</v>
          </cell>
          <cell r="E321">
            <v>3527.96</v>
          </cell>
        </row>
        <row r="322">
          <cell r="A322" t="str">
            <v>PA1017</v>
          </cell>
          <cell r="B322" t="str">
            <v xml:space="preserve">         SUMINISTRO Y COLOCACION DE LLAVES DE EMPOTRAR F52, MANERALES QUEEN GRANDEY Regadera Bych Olimpica Urrea 298b Cromo O SIMILAR, INCLUYE: CHAPETONES, BRAZO PARA REGADERA,  MATERIALES, MANO DE OBRA, ACEARREO DEL MATERIAL AL SITIO DE SU COLOCACION.</v>
          </cell>
          <cell r="C322" t="str">
            <v>PZA</v>
          </cell>
          <cell r="D322">
            <v>1</v>
          </cell>
          <cell r="E322">
            <v>1638.38</v>
          </cell>
        </row>
        <row r="323">
          <cell r="A323" t="str">
            <v>PA1094</v>
          </cell>
          <cell r="B323" t="str">
            <v xml:space="preserve">         SUMINISTRO Y COLOCACION DE JUEGOS MANERALES EMPERADOR CON CHAPETON HEXAGONAL CROMADO, PARA REGADERA, MCA. URREA FIG. COH O SIMILAR, INCLUYE: MANO DE OBRA CALIFICADA, MATERIALES MENORES, HERRAMIENTA, PRUEBAS, LIMPIEZA Y ACARREO DEL MATERIALES AL SITIO DE SU COLOCACION</v>
          </cell>
          <cell r="C323" t="str">
            <v>PZA</v>
          </cell>
          <cell r="D323">
            <v>1</v>
          </cell>
          <cell r="E323">
            <v>705.19</v>
          </cell>
        </row>
        <row r="324">
          <cell r="A324" t="str">
            <v>PA1095</v>
          </cell>
          <cell r="B324" t="str">
            <v xml:space="preserve">         SUMINISTRO Y COLOCACION DE REGADERA REGULABLE CON BRAZO Y CHAPETON CROMADO MCA. URREA FIG. 3005B, INCLUYE: MANO DE OBRA CALIFICADA, MATERIALES MENORES, HERRAMIENTA, PRUEBAS, LIMPIEZA Y ACARREO DEL MATERIALES AL SITIO DE SU COLOCACION."</v>
          </cell>
          <cell r="C324" t="str">
            <v>PZA</v>
          </cell>
          <cell r="D324">
            <v>1</v>
          </cell>
          <cell r="E324">
            <v>456.91</v>
          </cell>
        </row>
        <row r="325">
          <cell r="A325">
            <v>591312</v>
          </cell>
          <cell r="B325" t="str">
            <v xml:space="preserve">         SUMINISTRO Y COLOCACION DE VALVULA DE FLOTADOR ALTA PRESION DE 19 MM  DE DIAM., CON BOLA DE COBRE DE 6" DE DIAM. INC.: MATERIALES MENORES, PRUEBAS Y ACARREO DE MATERIALES AL SITIO DE SU COLOCACION.</v>
          </cell>
          <cell r="C325" t="str">
            <v>PZA</v>
          </cell>
          <cell r="D325">
            <v>1</v>
          </cell>
          <cell r="E325">
            <v>430.36</v>
          </cell>
        </row>
        <row r="326">
          <cell r="A326" t="str">
            <v>AR-26</v>
          </cell>
          <cell r="B326" t="str">
            <v xml:space="preserve">         SUMINISTRO Y COLOCACIÓN DE CESPOL BOTE DE PVC CON REJILLA MOD. 172 URREA O SIMILAR,  INCLUYE: MORTERO CEMENTO-ARENA PROP.  1:3 MATERIALES MENORES, PRUEBAS Y ACARREO DE MATERIALES AL SITIO DE SU COLOCACIÓN.</v>
          </cell>
          <cell r="C326" t="str">
            <v>PZA</v>
          </cell>
          <cell r="D326">
            <v>1</v>
          </cell>
          <cell r="E326">
            <v>309.44</v>
          </cell>
        </row>
        <row r="327">
          <cell r="A327" t="str">
            <v>PA1069</v>
          </cell>
          <cell r="B327" t="str">
            <v xml:space="preserve">         SUMINISTRO Y COLOCACION DE BOILER DE 40 LTS. MCA. CALOREX O SIMILAR, INCLUYE: ACARREO A CUALQUIER NIVEL, ACCESORIOS DE CONEXION, HERRAMIENTAS, PRUEBAS, MANO DE OBRA Y TODO LO NECESARIO PARA SU BUEN FUNCIONAMIENTO.</v>
          </cell>
          <cell r="C327" t="str">
            <v>PZA</v>
          </cell>
          <cell r="D327">
            <v>1</v>
          </cell>
          <cell r="E327">
            <v>5276.51</v>
          </cell>
        </row>
        <row r="328">
          <cell r="A328" t="str">
            <v>ABU109</v>
          </cell>
          <cell r="B328" t="str">
            <v xml:space="preserve">         SUMINISTRO Y COLOCACION DE BOILER DE 60 LTS. MCA. CALOREX O SIMILAR, INCLUYE: ACARREO A CUALQUIER NIVEL, ACCESORIOS DE CONEXION, HERRAMIENTAS, PRUEBAS, MANO DE OBRA Y TODO LO NECESARIO PARA SU BUEN FUNCIONAMIENTO.</v>
          </cell>
          <cell r="C328" t="str">
            <v>PZA</v>
          </cell>
          <cell r="D328">
            <v>1</v>
          </cell>
          <cell r="E328">
            <v>6012.41</v>
          </cell>
        </row>
        <row r="329">
          <cell r="A329" t="str">
            <v>PA1050</v>
          </cell>
          <cell r="B329" t="str">
            <v xml:space="preserve">         BASE PARA TINACO DE 1,100 LT. METALICA REFORZADA A BASE DE PERFILES TUBULARES, CON PINTURA ESMALTE. INCLUYE: ANCLAJE, NIVELACIÓN, HERRAMIENTA, MANO DE OBRA, TRASLADOS Y EQUIPO.</v>
          </cell>
          <cell r="C329" t="str">
            <v>PZA</v>
          </cell>
          <cell r="D329">
            <v>1</v>
          </cell>
          <cell r="E329">
            <v>1080.83</v>
          </cell>
        </row>
        <row r="330">
          <cell r="A330" t="str">
            <v>PA1087</v>
          </cell>
          <cell r="B330" t="str">
            <v xml:space="preserve">         SUMINISTRO Y COLOCACION DE COLADERA PARA BAJANTES EN AZOTEA TIPO URREA 444 O SIMILAR, INCLUYE: SUMINISTRO, MANO DE OBRA, COLOCACION A CUALQUIER ALTURA Y TODO LO NECESARIO PARA SU CORRECTA EJECUCION.</v>
          </cell>
          <cell r="C330" t="str">
            <v>PZA</v>
          </cell>
          <cell r="D330">
            <v>1</v>
          </cell>
          <cell r="E330">
            <v>1074.79</v>
          </cell>
        </row>
        <row r="331">
          <cell r="A331" t="str">
            <v>PA1086</v>
          </cell>
          <cell r="B331" t="str">
            <v xml:space="preserve">         SUMINISTRO Y COLOCACION DE TANQUE DE GAS DE 300 LTS. SUMINISTRADO CON GRUA NCLUYE: MANO DE OBRA, EQUIPO, MATERIALES MENORES, HERRAMIENTA, MANIOBRAS, ACARREOS DENTRO Y FUERA DE LA OBRA, A CUALQUIER NIVEL.</v>
          </cell>
          <cell r="C331" t="str">
            <v>PZA</v>
          </cell>
          <cell r="D331">
            <v>1</v>
          </cell>
          <cell r="E331">
            <v>6379.43</v>
          </cell>
        </row>
        <row r="332">
          <cell r="A332" t="str">
            <v>PA1127</v>
          </cell>
          <cell r="B332" t="str">
            <v xml:space="preserve">         SUMINISTRO Y COLOCACION DE BOMBA DE AGUA DE 1/2" HP, MARCA EVAN O SIMILAR, NCLUYE CONEXIONES ,MANO DE OBRA CALIFICADA Y ACARREO DE MATERIALES AL SITIO DE SU COLOCACION</v>
          </cell>
          <cell r="C332" t="str">
            <v>PZA</v>
          </cell>
          <cell r="D332">
            <v>1</v>
          </cell>
          <cell r="E332">
            <v>2985.58</v>
          </cell>
        </row>
        <row r="333">
          <cell r="A333" t="str">
            <v>CQ-EXT014</v>
          </cell>
          <cell r="B333" t="str">
            <v xml:space="preserve">         TAPA PARA CISTERNA DE 0.60X0.60 M, A BASE DE LÁMINA DE FIERRO CAL. 10, CON MARCO Y CONTRAMARCO DE 3/16X1 1/2", ACABADO CON PINTURA DE ESMALTE, INCLUYE: HERRAJES, MATERIALES, SOLDADURA, MANO DE OBRA, EQUIPO Y HERRAMIENTA.</v>
          </cell>
          <cell r="C333" t="str">
            <v>PZA</v>
          </cell>
          <cell r="D333">
            <v>1</v>
          </cell>
          <cell r="E333">
            <v>1512</v>
          </cell>
        </row>
        <row r="334">
          <cell r="A334" t="str">
            <v>PA1051</v>
          </cell>
          <cell r="B334" t="str">
            <v xml:space="preserve">         REPOSICIÓN  DE  BAJANTE PARA AGUAS PLUVIALES DE TUBO PVC SANITARIO DE 4" DIAMETRO,  A CUALQUIER NIVEL, ENCHAPADO CON MORTERO SOBRE MURO EXISTENTE,  INCLUYE: MATERIALES MENORES Y DE CONSUMO, CONEXIONES,  MATERIALES, HERRAMIENTAS, MANO DE OBRA, RESANES,  ACARREOS DENTRO Y FUERA DE LA OBRA Y LIMPIEZA DEL ÁREA DE TRABAJO.</v>
          </cell>
          <cell r="C334" t="str">
            <v>M</v>
          </cell>
          <cell r="D334">
            <v>1</v>
          </cell>
          <cell r="E334">
            <v>184.08</v>
          </cell>
        </row>
        <row r="335">
          <cell r="B335" t="str">
            <v xml:space="preserve">   INSTALACION ELECTRICA</v>
          </cell>
        </row>
        <row r="336">
          <cell r="B336" t="str">
            <v xml:space="preserve">      DESMONTAJES</v>
          </cell>
        </row>
        <row r="337">
          <cell r="A337" t="str">
            <v>AR-32</v>
          </cell>
          <cell r="B337" t="str">
            <v xml:space="preserve">         DESMONTAJE, RETIRO Y DESCONECCION DE TABLERO DE CONTROL Y/O CENTRO DE CARGA QO-4. SQUARE-D, SIN RECUPERACIÓN.  INCLUYE HERRAMIENTA, MANO DE OBRA ESPECIALIZDA Y DESCONEXIONES.</v>
          </cell>
          <cell r="C337" t="str">
            <v>PZA</v>
          </cell>
          <cell r="D337">
            <v>1</v>
          </cell>
          <cell r="E337">
            <v>205.6</v>
          </cell>
        </row>
        <row r="338">
          <cell r="A338" t="str">
            <v>PA1052</v>
          </cell>
          <cell r="B338" t="str">
            <v xml:space="preserve">         DESMONTAJE, RETIRO Y DESCONECCION DE INTERRUPTOR TERMOMAGNETICO SIN RECUPERACIÓN, DE QO120 A QO380,  INCLUYE: HERRAMIENTA, MANO DE OBRA ESPECIALIZDA Y DESCONEXIONES.</v>
          </cell>
          <cell r="C338" t="str">
            <v>PZA</v>
          </cell>
          <cell r="D338">
            <v>1</v>
          </cell>
          <cell r="E338">
            <v>61.68</v>
          </cell>
        </row>
        <row r="339">
          <cell r="B339" t="str">
            <v xml:space="preserve">      INSTALACION ELECTRICA</v>
          </cell>
        </row>
        <row r="340">
          <cell r="A340" t="str">
            <v>ABU110</v>
          </cell>
          <cell r="B340" t="str">
            <v xml:space="preserve">         SALIDA ELECTRICA PARA TIMBRE, OCULTA, CON TUBERIA Y CONEXIONES CONDUIT PVC TIPO PESADO DE 3/4" 19 MM. DE DIAMETRO HASTA 4 M. DE LONGITUD, CABLE VINANEL THW-LS 600 V. A 75° C, 90° C, MARCA CONDUCTORES MONTERREY O EQUIVALENTE, CABLE VINANEL 21 THW-LS 600 V. A 75° C, 90° C, MARCA CONDUMEX O EQUIVALENTE, 2 CABLES DE COBRE THW CAL. 12 AWG.  Y 1 CABLE DE COBRE THW CAL. 14 AWG, CAJAS CUADRADAS, INCLUYE: TRAZO, RANURAS Y RESANES CON MORTERO CEMENTO- ARENA 1:3, MATERIALES MENORES Y DE CONSUMO, ELEMENTOS DE FIJACION, PRUEBAS, DESPERDICIOS, HERRAMIENTAS, MANO DE OBRA ESPECIALIZADA Y ACARREO DEL MATERIAL AL SITIO DE SU COLOCACION, EN CUALQUIER NIVEL, (SALIDA NUEVA).</v>
          </cell>
          <cell r="C340" t="str">
            <v>SAL</v>
          </cell>
          <cell r="D340">
            <v>1</v>
          </cell>
          <cell r="E340">
            <v>686.28</v>
          </cell>
        </row>
        <row r="341">
          <cell r="A341" t="str">
            <v>ABU111</v>
          </cell>
          <cell r="B341" t="str">
            <v xml:space="preserve">         SUMINISTRO Y COLOCACION DE TIMBRE Y CHICHARRA BTICINO COLOR BLANCO O SIMILAR  INCLUYE: PLACA Y TAPA MODELO MERIDA, MATERIALES MENORES, PRUEBAS, FLETES, DESPERDICIOS, ACARREOS AL SITIO DE SU COLOCACION Y TODO LO NECESARIO PARA SU CORRECTA COLOCACION.</v>
          </cell>
          <cell r="C341" t="str">
            <v>PZA</v>
          </cell>
          <cell r="D341">
            <v>1</v>
          </cell>
          <cell r="E341">
            <v>504.42</v>
          </cell>
        </row>
        <row r="342">
          <cell r="A342" t="str">
            <v>CQ-B02B</v>
          </cell>
          <cell r="B342" t="str">
            <v xml:space="preserve">         SUMINISTRO Y COLOCACION DE APAGADOR SENCILLO,TOMA DE CORRIENTE Y MODULO CIEGO BTICINO COLOR BLANCO O SIMILAR  INCLUYE: PLACA Y TAPA MODELO MERIDA, MATERIALES MENORES, PRUEBAS, FLETES, DESPERDICIOS, ACARREOS AL SITIO DE SU COLOCACION Y TODO LO NECESARIO PARA SU CORRECTA COLOCACION.</v>
          </cell>
          <cell r="C342" t="str">
            <v>PZA</v>
          </cell>
          <cell r="D342">
            <v>1</v>
          </cell>
          <cell r="E342">
            <v>284.95999999999998</v>
          </cell>
        </row>
        <row r="343">
          <cell r="A343" t="str">
            <v>PA1011</v>
          </cell>
          <cell r="B343" t="str">
            <v xml:space="preserve">         SUMINISTRO Y COLOCACION DE 2 APAGADOR SENCILLO Y UN MODULO CIEGO BTICINO COLOR BLANCO O SIMILAR, INCLUYE: PLACA Y TAPA MODELO MERIDA, MATERIALES MENORES, PREUBAS, FLETES, DESPERDICIOS,  ACARREOS AL SITIO DE COLOCACION Y TODO LO NECESARIO PARA SU CORRECTA EJECUCION.</v>
          </cell>
          <cell r="C343" t="str">
            <v>PZA</v>
          </cell>
          <cell r="D343">
            <v>1</v>
          </cell>
          <cell r="E343">
            <v>282.95999999999998</v>
          </cell>
        </row>
        <row r="344">
          <cell r="A344" t="str">
            <v>PA1012</v>
          </cell>
          <cell r="B344" t="str">
            <v xml:space="preserve">         SUMINISTRO Y COLOCACION DE 3 APAGADOR SENCILLOS  BTICINO COLOR BLANCO O SIMILAR, INCLUYE: PLACA Y TAPA MODELO MERIDA, MATERIALES MENORES, PREUBAS, FLETES, DESPERDICIOS,  ACARREOS AL SITIO DE COLOCACION Y TODO LO NECESARIO PARA SU CORRECTA EJECUCION.</v>
          </cell>
          <cell r="C344" t="str">
            <v>PZA</v>
          </cell>
          <cell r="D344">
            <v>1</v>
          </cell>
          <cell r="E344">
            <v>293.3</v>
          </cell>
        </row>
        <row r="345">
          <cell r="A345" t="str">
            <v>PA1068</v>
          </cell>
          <cell r="B345" t="str">
            <v xml:space="preserve">         SUMINISTRO Y COLOCACION DE LUMINARIO TIPO ARBOTANTE  CON 1 LAMPARAS  FLUORESCENTE DE ESPIRAL DE 20 A 60 W, 127 V,  INLCUYE:  CONEXION, ELEMENTOS DE FIJACION, MATERIALES MENORES Y DE CONSUMO, HERRAMIENTAS, PRUEBAS, MANO DE OBRA Y ACARREO DEL MATERIAL AL SITIO DE SU COLOCACION.</v>
          </cell>
          <cell r="C345" t="str">
            <v>PZA</v>
          </cell>
          <cell r="D345">
            <v>1</v>
          </cell>
          <cell r="E345">
            <v>1277.8</v>
          </cell>
        </row>
        <row r="346">
          <cell r="A346" t="str">
            <v>AR-36</v>
          </cell>
          <cell r="B346" t="str">
            <v xml:space="preserve">         SUMINISTRO Y COLOCACIÓN DE LUMINARIO TIPO EMPOTRABLE TECNOLITE TECHO YD-1200/B  INCLUYE: FOCOS, MATERIALES MENORES, HERRAMIENTAS, MANO DE OBRA, PRUEBAS, FLETES, DESPERDICIO Y ACARREOS AL SITIO DE SU COLOCACIÓN.</v>
          </cell>
          <cell r="C346" t="str">
            <v>PZA</v>
          </cell>
          <cell r="D346">
            <v>1</v>
          </cell>
          <cell r="E346">
            <v>421.1</v>
          </cell>
        </row>
        <row r="347">
          <cell r="A347" t="str">
            <v>AR39G</v>
          </cell>
          <cell r="B347" t="str">
            <v xml:space="preserve">         SUMINISTRO E INSTALACIÓN DE VENTILADOR DE EXTRACCIÓN HELICOCENTRIFUGO MARCA SOLER &amp; PALAU MODELO TD-800 FABRICADO EN POLIPROPILENO. OPERA A 127-1-60. INCLUYE: MATERIALES MENORES, FIJACIÓN , MANO DE OBRA, HERRAMIENTAS Y PUESTA EN MARCHA.</v>
          </cell>
          <cell r="C347" t="str">
            <v>PZA</v>
          </cell>
          <cell r="D347">
            <v>1</v>
          </cell>
          <cell r="E347">
            <v>6573.12</v>
          </cell>
        </row>
        <row r="348">
          <cell r="A348" t="str">
            <v>PA1062</v>
          </cell>
          <cell r="B348" t="str">
            <v xml:space="preserve">         SUMINISTRO E INSTALACION DE FLOTADOR AUTOMATICO PARA CONTROL DE ARRRANQUE DE BOMBA, INCLUYE: MATERIALES, MANO DE OBRA Y HERRAMIENTA.</v>
          </cell>
          <cell r="C348" t="str">
            <v>PZA</v>
          </cell>
          <cell r="D348">
            <v>1</v>
          </cell>
          <cell r="E348">
            <v>754.13</v>
          </cell>
        </row>
        <row r="349">
          <cell r="A349" t="str">
            <v>PA1064</v>
          </cell>
          <cell r="B349" t="str">
            <v xml:space="preserve">         SUMINISTRO Y COLOCACION DE BOMBA SUMERGIBLE MCA. ALMO UP-40 O SIMILAR CAP. 1/2 HP, 110/V  INCLUYE: MATERIALES MENORES, CONEXIONES, EQUIPOS, HERRAMIENTAS, SUPERVISION Y MANO DE OBRA." ( NO INCLUYE ALIMENTACION ELECTRICA)</v>
          </cell>
          <cell r="C349" t="str">
            <v>PZA</v>
          </cell>
          <cell r="D349">
            <v>1</v>
          </cell>
          <cell r="E349">
            <v>4091.63</v>
          </cell>
        </row>
        <row r="350">
          <cell r="A350" t="str">
            <v>PA1065</v>
          </cell>
          <cell r="B350" t="str">
            <v xml:space="preserve">         SALIDA ELECTRICA PARA BOMBA Y/O ELECTRONIVEL CON TUBERIA Y CONEXIONES CONDUIT GALVANIZADA P.G. ETIQUETA VERDE DE AJUSTE DE 13, 19 Y 25 MM. DE DIAMETRO  EN EXTERIOR Y PVC DE 13, 19 Y 25 MM,  DE DIAMETRO,  EN INTERIOR CABLE VINANEL THW-LS 900 MCA. CONELEC O CONDUCTORES MONTERREY, CAL. 12 Y 10,  CAJAS CUADRADAS Y TAPAS GALVANIZADAS, A 25 MTS DE DISTANCIA, INCL: MATERIALES MENORES, PRUEBAS, DESPERDICIOS Y ACARREO DEL MATERIAL AL SITIO DE SU UTILIZACION</v>
          </cell>
          <cell r="C350" t="str">
            <v>SAL</v>
          </cell>
          <cell r="D350">
            <v>1</v>
          </cell>
          <cell r="E350">
            <v>1040.0999999999999</v>
          </cell>
        </row>
        <row r="351">
          <cell r="A351" t="str">
            <v>AR-33</v>
          </cell>
          <cell r="B351" t="str">
            <v xml:space="preserve">         SUMINISTRO E INSTALACION DE CENTRO DE CARGA CAT. QO-816L-100,  DE 8 POLOS  100 AMPERES, INCLUYE: MATERIALES, ZAPATAS, MANO DE OBRA, HERRAMIENTAS, ELEMENTOS DE FIJACION, PRUEBAS,  ACARREOS Y MATERIALES MENORES.</v>
          </cell>
          <cell r="C351" t="str">
            <v>PZA</v>
          </cell>
          <cell r="D351">
            <v>1</v>
          </cell>
          <cell r="E351">
            <v>830.8</v>
          </cell>
        </row>
        <row r="352">
          <cell r="A352" t="str">
            <v>PA1123</v>
          </cell>
          <cell r="B352" t="str">
            <v xml:space="preserve">         SUMINISTRO Y COLOCACION DE CENTRO DE CARGAS QO-4S, MCA. SQUARE D, . INC.: PRUEBAS, MATERIALES MENORES Y ACARREO DE MATERIALES AL SITIO DE SU COLOCACION.</v>
          </cell>
          <cell r="C352" t="str">
            <v>PZA</v>
          </cell>
          <cell r="D352">
            <v>1</v>
          </cell>
          <cell r="E352">
            <v>535.91999999999996</v>
          </cell>
        </row>
        <row r="353">
          <cell r="A353" t="str">
            <v>PA1124</v>
          </cell>
          <cell r="B353" t="str">
            <v xml:space="preserve">         SUMINISTRO Y COLOCACION DE CENTRO DE CARGAS QO-2S, MCA. SQUARE D, . INC.: PRUEBAS, MATERIALES MENORES Y ACARREO DE MATERIALES AL SITIO DE SU COLOCACION.</v>
          </cell>
          <cell r="C353" t="str">
            <v>PZA</v>
          </cell>
          <cell r="D353">
            <v>1</v>
          </cell>
          <cell r="E353">
            <v>292.95999999999998</v>
          </cell>
        </row>
        <row r="354">
          <cell r="A354">
            <v>530101</v>
          </cell>
          <cell r="B354" t="str">
            <v xml:space="preserve">         SUMINISTRO Y COLOCACION DE TUBO CONDUIT GALVANIZADO PARED GRUESA ROSCABLE DE 25 MM. DE DIAMETRO, INCLUYE: MATERIALES MENORES, PRUEBAS, CORTES, DESPERDICIOS  Y ACARREO DE MATERIALES AL SITIO DE SU COLOCACION.</v>
          </cell>
          <cell r="C354" t="str">
            <v>ML</v>
          </cell>
          <cell r="D354">
            <v>1</v>
          </cell>
          <cell r="E354">
            <v>129.56</v>
          </cell>
        </row>
        <row r="355">
          <cell r="A355" t="str">
            <v>PA1092</v>
          </cell>
          <cell r="B355" t="str">
            <v xml:space="preserve">         SUMINISTRO Y COLOCACION DE CONDULET OVALADO SERIE 9 CAT.  LB,  LL Y/O LR-39 DE 1" DE DIAMETRO, INCLUYE: TRAZO, TAPA Y EMPAQUE DE NEOPRENO, MATERIALES MENORES, PRUEBAS, HERRAMIENTAS, MANO DE OBRA Y ACARREOS.</v>
          </cell>
          <cell r="C355" t="str">
            <v>PZA</v>
          </cell>
          <cell r="D355">
            <v>1</v>
          </cell>
          <cell r="E355">
            <v>219.72</v>
          </cell>
        </row>
        <row r="356">
          <cell r="A356" t="str">
            <v>PA1014</v>
          </cell>
          <cell r="B356" t="str">
            <v xml:space="preserve">         SUMINISTRO Y COLOCACION DE VARILLA DE TIERRA  COOPERWELD  DE 3.00 M X 19 MM DIAMETRO INCLUYE: VARILLA DE 3.00 M, SOLDADURA  CADWEL  90, PARTE PROPORCIONAL DE MOLDE, MATERIALES MENORES, MANO DE OBRA Y HERRAMIENTA.</v>
          </cell>
          <cell r="C356" t="str">
            <v>PZA</v>
          </cell>
          <cell r="D356">
            <v>1</v>
          </cell>
          <cell r="E356">
            <v>613.73</v>
          </cell>
        </row>
        <row r="357">
          <cell r="B357" t="str">
            <v xml:space="preserve">   AZOTEA</v>
          </cell>
        </row>
        <row r="358">
          <cell r="B358" t="str">
            <v xml:space="preserve">      DEMOLICION</v>
          </cell>
        </row>
        <row r="359">
          <cell r="A359" t="str">
            <v>AR-38</v>
          </cell>
          <cell r="B359" t="str">
            <v xml:space="preserve">         DEMOLICIÓN DE CUBIERTA A BASE DE  LÁMINA DE ASBESTO . INCLUYE: DEMOLICIÓN DE LAMINA,  RETIRO Y ACARREO DE LOS MATERIALES DENTRO Y FUERA DE LA OBRA.</v>
          </cell>
          <cell r="C359" t="str">
            <v>M2</v>
          </cell>
          <cell r="D359">
            <v>1</v>
          </cell>
          <cell r="E359">
            <v>38.51</v>
          </cell>
        </row>
        <row r="360">
          <cell r="B360" t="str">
            <v xml:space="preserve">      ESTRUCTURA Y  ALBAÑILERIA</v>
          </cell>
        </row>
        <row r="361">
          <cell r="A361">
            <v>210322</v>
          </cell>
          <cell r="B361" t="str">
            <v xml:space="preserve">         CIMBRA DE MADERA, ACABADO APARENTE, EN LOSAS, INCLUYE: HABILITADO, CHAFLANES, CIMBRA, DESCIMBRA, GOTEROS, HERRAMIENTAS, LIMPIEZAS, MANO DE OBRA  Y ACARREO DE MATERIALES AL SITIO DE SU UTILIZACION, A CUALQUIER NIVEL.</v>
          </cell>
          <cell r="C361" t="str">
            <v>M2</v>
          </cell>
          <cell r="D361">
            <v>1</v>
          </cell>
          <cell r="E361">
            <v>388.46</v>
          </cell>
        </row>
        <row r="362">
          <cell r="A362">
            <v>213003</v>
          </cell>
          <cell r="B362" t="str">
            <v xml:space="preserve">         SUMINISTRO, HABILITADO, ARMADO Y COLOCACION DE ACERO DE REFUERZO FY=4,200 KG/CM2 (G.E.), DE 3/8" (# 3 ), EN ESTRUCTURA, INCLUYE: MATERIALES, HABILITADO,  DOBLECES,  SILLETAS, ALAMBRE, GANCHOS, ESCUADRAS, TRASLAPES, DESPERDICIOS HERRAMIENTAS, MANO DE OBRA Y ACARREO DE MATERIALES AL SITIO DE SU COLOCACION.</v>
          </cell>
          <cell r="C362" t="str">
            <v>KG</v>
          </cell>
          <cell r="D362">
            <v>1</v>
          </cell>
          <cell r="E362">
            <v>30.05</v>
          </cell>
        </row>
        <row r="363">
          <cell r="A363">
            <v>216401</v>
          </cell>
          <cell r="B363" t="str">
            <v xml:space="preserve">         SUMINISTRO Y COLOCACION DE CONCRETO HECHO EN OBRA, F'C=200 KG/CM2, T.M.A.= 3/4, R.N., EN ESTRUCTURA (COLUMNAS, TRABES, LOSAS, FALDONES, ETC), INCLUYE: MATERIALES, COLADO, AFINE, ACABADO, CURADO CON CURACRETO ROJO, VIBRADO, DESPERDICIO, HERRAMIENTAS, LIMPIEZA, MANO DE OBRA. A CUALQUIER NIVEL.</v>
          </cell>
          <cell r="C363" t="str">
            <v>M3</v>
          </cell>
          <cell r="D363">
            <v>1</v>
          </cell>
          <cell r="E363">
            <v>2503.9299999999998</v>
          </cell>
        </row>
        <row r="364">
          <cell r="A364" t="str">
            <v>PA1056</v>
          </cell>
          <cell r="B364" t="str">
            <v xml:space="preserve">         SUMINISTRO Y MONTAJE DE ESTRUCTURA METALICA A BASE DE VIGUERIA IPR DE 4" A 8" DE DIFERENTES PESOS, INCLUYE: ELEVACIONES A CUALQUIER NIVEL, NIVELACION, CORTES, AJUSTES, TESORES, SOLDADURA CON EQUIPO ELECTRICO, MANO DE OBRA Y HERRAMIENTA.</v>
          </cell>
          <cell r="C364" t="str">
            <v>KG</v>
          </cell>
          <cell r="D364">
            <v>1</v>
          </cell>
          <cell r="E364">
            <v>58.98</v>
          </cell>
        </row>
        <row r="365">
          <cell r="A365" t="str">
            <v>PA1057</v>
          </cell>
          <cell r="B365" t="str">
            <v xml:space="preserve">         SUMINISTRO, COLOCACIÓN Y ELEVACIÓN DE BOVEDILLA DE CONCRETO  CON UN ACNHO DE 0.20 CM Y UNA LONGITUD DE ENTRE 0.80 A 1.00 M, COLOCADA ENTRE LA VIGUERIA DE ACERO, INLCLUYE: TRASLADOS, AJUSTES, CORTES, MANO DE OBRA Y HERRAMIENTA.</v>
          </cell>
          <cell r="C365" t="str">
            <v>M2</v>
          </cell>
          <cell r="D365">
            <v>1</v>
          </cell>
          <cell r="E365">
            <v>251.26</v>
          </cell>
        </row>
        <row r="366">
          <cell r="A366" t="str">
            <v>PA1074</v>
          </cell>
          <cell r="B366" t="str">
            <v xml:space="preserve">         REMATE ORILLERO ( 2 HILADAS)  CON LADRILLADO DE AZOTEA  DE BARRO ROJO RECOCIDO DE 17.0 X 17.0 CM, ASENTADO CON MORTERO CEMENTO-ARENA 1:3. INC.: LECHADA DE CEMENTO GRIS CON IMPERMEABILIZANTE INTEGRAL (1 KG/SACO DE CEMENTO), Y ACARREO DE MATERIALES AL SITIO DE SU COLOCACION.</v>
          </cell>
          <cell r="C366" t="str">
            <v>M</v>
          </cell>
          <cell r="D366">
            <v>1</v>
          </cell>
          <cell r="E366">
            <v>151.15</v>
          </cell>
        </row>
        <row r="367">
          <cell r="A367">
            <v>324332</v>
          </cell>
          <cell r="B367" t="str">
            <v xml:space="preserve">         FORJADO DE PRETIL EN AZOTEA A BASE DE TABIQUE ROJO RECOCIDO DE 7 X 14 X 28 CM. A SOGA, DE 14 CM DE ESPESOR,  ASENTADO CON MORTERO DE  CEMENTO-CAL ARENA EN PROPORCION DE 1:2:6, INCLUYE: MATERIALES, DESPERDICIOS, NIVELACION, PLOMEO,  ELEVACIONES, HERRAMIENTAS, FLETES, LIMPIEZAS, MANO DE OBRA Y ACAREOS DE MATERIALES AL SITIO DE SU UTILIZACION. A CUALQUIER NIVEL.</v>
          </cell>
          <cell r="C367" t="str">
            <v>M2</v>
          </cell>
          <cell r="D367">
            <v>1</v>
          </cell>
          <cell r="E367">
            <v>441.92</v>
          </cell>
        </row>
        <row r="368">
          <cell r="A368" t="str">
            <v>PA1075</v>
          </cell>
          <cell r="B368" t="str">
            <v xml:space="preserve">         ZAVALETA EN AZOTEA CON JALCRETO F´C= 100 KG/CM2, DE 10 CM. DE ESPESOR PROMEDIO ACABADO APALILLADO, INCLUYE: TRAZO, LECHADA DE CEMENTO GRIS, ARENA DE RIO CERNIDA , DESPERDICIOS, HERRAMIENTAS, LIMPIEZA, MANO DE OBRA  Y ACARREO DE MATERIALES AL LUGAR DE SU UTILIZACION, A CUALQUIER NIVEL.</v>
          </cell>
          <cell r="C368" t="str">
            <v>M</v>
          </cell>
          <cell r="D368">
            <v>1</v>
          </cell>
          <cell r="E368">
            <v>66.97</v>
          </cell>
        </row>
        <row r="369">
          <cell r="B369" t="str">
            <v xml:space="preserve">      IMPERMEABILIZANTE</v>
          </cell>
        </row>
        <row r="370">
          <cell r="A370" t="str">
            <v>IMPER0075-A</v>
          </cell>
          <cell r="B370" t="str">
            <v xml:space="preserve">         SUMINISTRO Y APLICACION DE PREMIUM: IMPERMEABILIZANTES ACRÍLICOS ECOLÓGICOS, MUY FLEXIBLES, AISLAFLEX 5+1 AÑOS DE PROTECCIÓN O EQUIVALENTE: EN COLOR BLANCO AYUDA A REDUCIR LA TEMPERATURA HASTA 12% EN EL INTERIOR DE LOS INMUEBLES. , APLICADO CON BROCHA O CEPILLO, COMO PRIMARIO APLICAR UNA MANO DE AISLAFLEX SELLO O EQUIVALENTE SIN DILUIR, RESANE Y CALAFATEO USE AISLAFLEX TODO TERRENO O EQUIVALENTE CON ESPÁTULA TRIANGULAR PARA TRATAR GRIETAS: APLIQUE EN LA GRIETA, PRIMER CAPA  APLICAR SIN DILUIR AISLAFLEX 5+1, A RAZÓN DE 0,5 L/M2. , COLOCACIÓN DEL REFUERZO  PASA® PROTECTO MALLA PLUS O EQUIVALENTE, DEJAR SECAR DE 12 A 24 HORAS, APLICAR UNA SEGUNDA CAPA SIGUIENDO UNA DIRECCIÓN TRANSVERSAL, A RAZÓN DE  0,5 L/M2, INCLUYE: CARTA GARANTIA POR 5 AÑOS, MANO DE OBRA, MATERIALES, EQUIPO Y HERRAMIENTA.</v>
          </cell>
          <cell r="C370" t="str">
            <v>M2</v>
          </cell>
          <cell r="D370">
            <v>1</v>
          </cell>
          <cell r="E370">
            <v>201.25</v>
          </cell>
        </row>
        <row r="372">
          <cell r="B372" t="str">
            <v xml:space="preserve">   MALLA PERIMETRAL</v>
          </cell>
        </row>
        <row r="373">
          <cell r="B373" t="str">
            <v xml:space="preserve">      DEMOLICIONES, DESMANTELAMIENTO Y DESMONTAJES</v>
          </cell>
        </row>
        <row r="374">
          <cell r="A374" t="str">
            <v>PA1102</v>
          </cell>
          <cell r="B374" t="str">
            <v xml:space="preserve">         DEMOLICION EN FORMA MANUAL DE CIMIENTO O MURO DE MAMPOSTERIA DE PIEDRA BRAZA ASENTADA CON MORTERO CEMENTO-ARENA, INCLUYE: HERRAMIENTA, EQUIPO NECESARIO, MANO DE OBRA, LIMPIEZA DEL AREA DE TRABAJO.</v>
          </cell>
          <cell r="C374" t="str">
            <v>M3</v>
          </cell>
          <cell r="D374">
            <v>1</v>
          </cell>
          <cell r="E374">
            <v>529.01</v>
          </cell>
        </row>
        <row r="375">
          <cell r="A375" t="str">
            <v>PA1081</v>
          </cell>
          <cell r="B375" t="str">
            <v xml:space="preserve">         DESMANTELAMIENTO SIN RECUPERACION DE POSTES DE PTR DE REJA METALICA  ANCLADOS EN MAMPOSTEO A UNA PROFUNDIDAD DE 25 CM APROXIMADAMENTE, INCLUYE: DEMOLICIÓN DEL MAMPOSTEO CON RECUPERACION DE LA PIEDRA  PARA SU POSTERIOR COLOCACION Y REPOSICION  DE LOS MISMOS.</v>
          </cell>
          <cell r="C375" t="str">
            <v>M</v>
          </cell>
          <cell r="D375">
            <v>1</v>
          </cell>
          <cell r="E375">
            <v>22.28</v>
          </cell>
        </row>
        <row r="376">
          <cell r="A376" t="str">
            <v>PA1080</v>
          </cell>
          <cell r="B376" t="str">
            <v xml:space="preserve">         DESMANTELAMIENTO SIN RECUPERACION DE REJA METÁLICA PREFABRICADA, MCA. DE ACERO, CERCASEL O SIMILAR,  DE 2.0 MTS DE ALTURA, FABRICADA CON UNA VARILLA DE ALAMBRE LISO GALVANIZADO CALIBRE  6 (4.9 MM. DE DIÁMETRO) , EN FORMA VERTICAL A CADA 5 CM., Y HORIZONTAL A CADA 20 CM, INCLUYE: CORTES, DEMOLICIONES DE ANCLAS DE CONCRETO DE 30X30X50 CM,  RETIRO DE POSTES DE ACERO HASTA 3", MALLA, ACOPIO A 2 ESTACIONES MANO DE OBRA Y HERRAMIENTA</v>
          </cell>
          <cell r="C376" t="str">
            <v>M</v>
          </cell>
          <cell r="D376">
            <v>1</v>
          </cell>
          <cell r="E376">
            <v>66.83</v>
          </cell>
        </row>
        <row r="377">
          <cell r="A377">
            <v>140199</v>
          </cell>
          <cell r="B377" t="str">
            <v xml:space="preserve">         DESMONTAJE DE PUERTAS Y MAMPARAS CON MARCO Y CONTRA MARCOS DE HERRERIA TUBULAR Y/O DE ALUMINIO, ACRILICO, ESMALTADAS, LAMINA, EXISTENTES EN OBRA, SIN RECUPERACION, TRASLADO Y GUARDADO EN BODEGA O LUGAR INDICADO POR SUPERVISION. INCLUYE; ANTEPECHO, DEMOLICION DE ANCLAJES, ACARREO Y RETIRO FUERA DE OBRA DE MATERIAL PRODUCTO DE LA DEMOLICION, MANO DE OBRA CALIFICADA Y LIMPIEZA DEL AREA DE TRABAJO.</v>
          </cell>
          <cell r="C377" t="str">
            <v>M2</v>
          </cell>
          <cell r="D377">
            <v>1</v>
          </cell>
          <cell r="E377">
            <v>94.52</v>
          </cell>
        </row>
        <row r="378">
          <cell r="B378" t="str">
            <v xml:space="preserve">      CIMENTACION</v>
          </cell>
        </row>
        <row r="379">
          <cell r="A379">
            <v>150020</v>
          </cell>
          <cell r="B379" t="str">
            <v xml:space="preserve">         LIMPIEZA DE TERRENO RETIRANDO BASURA Y DESHIERBE FUERA DE LA OBRA. INCLUYE: HERRAMIENTAS, MANO DE OBRA, RECOLECCION, JUNTA Y RETIRO. (PROYECCION DE CUBIERTA).</v>
          </cell>
          <cell r="C379" t="str">
            <v>M2</v>
          </cell>
          <cell r="D379">
            <v>1</v>
          </cell>
          <cell r="E379">
            <v>8.68</v>
          </cell>
        </row>
        <row r="380">
          <cell r="A380">
            <v>150120</v>
          </cell>
          <cell r="B380" t="str">
            <v xml:space="preserve">         TRAZO Y NIVELACION DE EXTERIORES ESTABLECIENDO REFERENCIAS DEFINITIVAS, CON TRANSITO Y NIVEL (EQUIPO TOPOGRAFICO), INCLUYE: PERSONAL TECNICO CALIFICADO, ESTACAS, MOJONERAS, LOCALIZACION DE EJES Y/O ENTRE EJES, BANCOS DE NIVEL, MATERIALES PARA SEÑALAMIENTO, EQUIPO, HERRAMIENTA Y MANO DE OBRA.</v>
          </cell>
          <cell r="C380" t="str">
            <v>M2</v>
          </cell>
          <cell r="D380">
            <v>1</v>
          </cell>
          <cell r="E380">
            <v>10.16</v>
          </cell>
        </row>
        <row r="381">
          <cell r="A381">
            <v>150210</v>
          </cell>
          <cell r="B381" t="str">
            <v xml:space="preserve">         DESPALME DE TERRENO NATURAL POR CUALQUIER MEDIO, CON ESPESOR PROMEDIO DE 20 CM. INCLUYE: CARGA Y ACARREO DEL PRODUCTO FUERA DE LA OBRA, MANO DE OBRA, HERRAMIENTA Y EQUIPO. (PROYECCION DE CUBIERTA).</v>
          </cell>
          <cell r="C381" t="str">
            <v>M2</v>
          </cell>
          <cell r="D381">
            <v>1</v>
          </cell>
          <cell r="E381">
            <v>36.26</v>
          </cell>
        </row>
        <row r="382">
          <cell r="A382" t="str">
            <v>152002-A</v>
          </cell>
          <cell r="B382" t="str">
            <v xml:space="preserve">         EXCAVACION EN CEPAS POR MEDIO MANUALES, MATERIAL TIPO B, DE 0 A 2.00 M. DE PROFUNDIDAD, EN SECO, INCLUYE: AFINE DE TALUDES Y FONDO</v>
          </cell>
          <cell r="C382" t="str">
            <v>M3</v>
          </cell>
          <cell r="D382">
            <v>1</v>
          </cell>
          <cell r="E382">
            <v>164.58</v>
          </cell>
        </row>
        <row r="383">
          <cell r="A383">
            <v>180102</v>
          </cell>
          <cell r="B383" t="str">
            <v xml:space="preserve">         RELLENO COMPACTADO AL 90 % PROCTOR, CON MATERIAL DE BANCO, EN CAPAS DE 20 CM DE ESPESOR, AGREGANDO AGUA PARA LOGRAR SU HUMEDAD OPTIMA, AL 90%. POR CUALQUIER MEDIO, INCLUYE: SUMINISTRO DE AGUA PARA LOGRAR HUMEDAD OPTIMA, TENDIDO, TRASPALEOS,  DESPERDICIOS, EQUIPO, PRUEBAS DE COMPACTACION, AFINE, NIVELACION, HERRAMIENTAS, MANO DE OBRA Y  ACARREO HASTA EL SITIO DE SU COLOCACION.  (VOLUMEN MEDIDO COMPACTADO).</v>
          </cell>
          <cell r="C383" t="str">
            <v>M3</v>
          </cell>
          <cell r="D383">
            <v>1</v>
          </cell>
          <cell r="E383">
            <v>619.6</v>
          </cell>
        </row>
        <row r="384">
          <cell r="A384" t="str">
            <v>ABU112</v>
          </cell>
          <cell r="B384" t="str">
            <v xml:space="preserve">         CIMIENTO DE PIEDRA BRAZA ACOMODADA PIEDRA POR PIEDRA, ASENTADA CON MORTERO CEMENTO-ARENA  EN PROPORCION 1:3. INCLUYE: MATERIALES, DESPERDICIOS, HERRAMIENTAS, LIMPIEZA, MANO DE OBRA Y ACARREO DE MATERIALES AL SITIO DE SU UTILIZACION.</v>
          </cell>
          <cell r="C384" t="str">
            <v>M3</v>
          </cell>
          <cell r="D384">
            <v>1</v>
          </cell>
          <cell r="E384">
            <v>1991.15</v>
          </cell>
        </row>
        <row r="385">
          <cell r="A385">
            <v>162404</v>
          </cell>
          <cell r="B385" t="str">
            <v xml:space="preserve">         NIVELACION DE MURO DE MAMPOSTERIA CON RAJUELA DE PIEDRA BRAZA JUNTEADA CON MORTERO CEM-ARE 1:3. DE 0.10 M. DE ESPESOR X 0.40 M. DE ANCHO PROMEDIO. INCLUYE: NIVELACION, TRAZO, MANO DE OBRA Y HERRAMIENTA. (NO INCLUYE MATERIALES)</v>
          </cell>
          <cell r="C385" t="str">
            <v>M</v>
          </cell>
          <cell r="D385">
            <v>1</v>
          </cell>
          <cell r="E385">
            <v>116.12</v>
          </cell>
        </row>
        <row r="386">
          <cell r="A386">
            <v>192862</v>
          </cell>
          <cell r="B386" t="str">
            <v xml:space="preserve">         BASE PARA CASTILLO DE 40 X 40 X 40 CM, EN CIMENTACION DE PIEDRA, CON CONCRETO F'C=150 KG/CM2, TMA=3/4", CON 4 VARILLAS DE 3/8" DE DIAMETRO Y ESTRIBOS DE 1/4" @ 20.0 CM. CIMBRA COMUN,  INCLUYE: CIMBRADO Y DESCIMBRADO, COLADO, VIBRADO, CURADO, MATERIALES, DESPERDICIOS, HERRAMIENTAS, LIMPIEZA, MANO DE OBRA Y ACARREO DE MATERIALES AL SITIO DE SU UTILIZACION.</v>
          </cell>
          <cell r="C386" t="str">
            <v>PZA</v>
          </cell>
          <cell r="D386">
            <v>1</v>
          </cell>
          <cell r="E386">
            <v>396.07</v>
          </cell>
        </row>
        <row r="387">
          <cell r="B387" t="str">
            <v xml:space="preserve">      MUROS CADENAS Y CASTILLOS</v>
          </cell>
        </row>
        <row r="388">
          <cell r="A388" t="str">
            <v>PA1131</v>
          </cell>
          <cell r="B388" t="str">
            <v xml:space="preserve">         DALA DE CONCRETO F'C=250 KG/CM2, T.M.A.=3/4", CON SECCION DE 28 X 20 CMS., ARMADA CON 4 VARILLAS DEL # 3 Y ESTRIBOS DEL NO. 2 @ 15 CMS., INCLUYE: ARMADO, COLADO, CURADO, VIBRADO, CIMBRA COMUN, DESCIMBRA, TRASLAPES, CRUCES DE VARILLAS CON ELEMENTOS TRANSVERSALES, DESPERDICIOS, MANO DE OBRA, HERRAMIENTA Y ACARREO DE MATERIALES AL SITIO DE SU UTILIZACION, A CUALQUIER ALTURA.</v>
          </cell>
          <cell r="C388" t="str">
            <v>M</v>
          </cell>
          <cell r="D388">
            <v>1</v>
          </cell>
          <cell r="E388">
            <v>361.15</v>
          </cell>
        </row>
        <row r="389">
          <cell r="A389" t="str">
            <v>PA1078</v>
          </cell>
          <cell r="B389" t="str">
            <v xml:space="preserve">         CASTILLO DE CONCRETO F'C=250 KG/CM2, T.M.A.=3/4, CON SECCION DE 14 X 15 CMS., ARMADA CON 4 VARILLAS DE # 3 Y ESTRIBO AS DEL # 2 @ 15 CM ., INCLUYE: ARMADO, COLADO, CURADO, VIBRADO, CIMBRA COMUN, DESCIMBRA, DESPERDICIOS, TRASLAPES, CRUCES DE VARILLAS CON ELEMENTOS TRANSVERSALES, ANDAMIOS, MANO DE OBRA, HERRAMIENTA Y ACARREO DE MATERIALES AL SITIO DE SU UTILIZACION, A CUALQUIER ALTURA."</v>
          </cell>
          <cell r="C389" t="str">
            <v>M</v>
          </cell>
          <cell r="D389">
            <v>1</v>
          </cell>
          <cell r="E389">
            <v>298.33</v>
          </cell>
        </row>
        <row r="390">
          <cell r="A390" t="str">
            <v>PA1132</v>
          </cell>
          <cell r="B390" t="str">
            <v xml:space="preserve">         CASTILLO DE CONCRETO F'C=250 KG/CM2, T.M.A.=3/4, CON SECCION DE 28 X 15 CMS., ARMADA CON 4 VARILLAS DE # 3 Y ESTRIBOAS DEL # 2 @ 15 CM ., INCLUYE: ARMADO, COLADO, CURADO, VIBRADO, CIMBRA COMUN, DESCIMBRA, DESPERDICIOS, TRASLAPES, CRUCES DE VARILLAS CON ELEMENTOS TRANSVERSALES, ANDAMIOS, MANO DE OBRA, HERRAMIENTA Y ACARREO DE MATERIALES AL SITIO DE SU UTILIZACION, A CUALQUIER ALTURA."</v>
          </cell>
          <cell r="C390" t="str">
            <v>M</v>
          </cell>
          <cell r="D390">
            <v>1</v>
          </cell>
          <cell r="E390">
            <v>368.82</v>
          </cell>
        </row>
        <row r="391">
          <cell r="A391" t="str">
            <v>PA1022</v>
          </cell>
          <cell r="B391" t="str">
            <v xml:space="preserve">         MURETE DE BLOCK SOLIDO  DE CEMENTO 11X 14 X 28 CM DE SECCION, A TEZON,  A UNA ALTURA DE 1.00 M SENTADO CON MORTERO CEMENTO-ARENA EN PROP: 1:3, ACABADO COMUN, INCLUYE: ACARREOS DE MATERIALES AL SITIO DE UTILIZACION, MANO DE OBRA Y HERRAMIENTA.</v>
          </cell>
          <cell r="C391" t="str">
            <v>M2</v>
          </cell>
          <cell r="D391">
            <v>1</v>
          </cell>
          <cell r="E391">
            <v>745.98</v>
          </cell>
        </row>
        <row r="392">
          <cell r="B392" t="str">
            <v xml:space="preserve">      REJA</v>
          </cell>
        </row>
        <row r="393">
          <cell r="A393" t="str">
            <v>C25</v>
          </cell>
          <cell r="B393" t="str">
            <v xml:space="preserve">         SUMINSITRO Y  COLOCACION  DE REJA METALICA PREFABRICADA, MCA. DEACERO, CERCASEL O SIMILAR,  DE 2.50 MTS DE ALTURA, FABRICADA CON UNA VARILLA DE ALAMBRE LISO GALVANIZADO CALIBRE  6 (4.9 MM. DE DIAMETRO) , EN FORMA VERTICAL A CADA 5 CM., Y HORIZONTAL A CADA 20 CM., CON CUATRO PLIEGUES DE REFUERZO A TODO LO LARGO DE LA REJA,  CON ACABADO EN PINTURA ELECTROSTATICA DE POLIESTER TERMOENDURECIDO DE COLOR INDICADO POR LA SUPERVISION, INCLUYE: CORTES, AJUSTES, ELEMENTOS DE FIJACION, MATERIALES MENORES Y DE CONSUMO, NIVELACION, PLOMEO, CARGA Y DESACARGA , TRANSPORTACION, MANIOBRAS, DESPERDICIOS, LIMPIEZA Y MANO DE OBRA.</v>
          </cell>
          <cell r="C393" t="str">
            <v>ML</v>
          </cell>
          <cell r="D393">
            <v>1</v>
          </cell>
          <cell r="E393">
            <v>1485.12</v>
          </cell>
        </row>
        <row r="394">
          <cell r="A394" t="str">
            <v>ABU115</v>
          </cell>
          <cell r="B394" t="str">
            <v xml:space="preserve">         SUMINSITRO Y  COLOCACIÓN  DE REJA METÁLICA PREFABRICADA, MCA. DEACERO, CERCASEL O SIMILAR,  DE 2.00 MTS DE ALTURA, FABRICADA CON UNA VARILLA DE ALAMBRE LISO GALVANIZADO CALIBRE  6 (4.9 MM. DE DIÁMETRO) , EN FORMA VERTICAL A CADA 5 CM., Y HORIZONTAL A CADA 20 CM., CON CUATRO PLIEGUES DE REFUERZO A TODO LO LARGO DE LA REJA,  CON ACABADO EN PINTURA ELECTROSTÁTICA DE POLIESTER TERMOENDURECIDO DE COLOR INDICADO POR LA SUPERVISIÓN, INCLUYE: CORTES, AJUSTES, ELEMENTOS DE FIJACIÓN, MATERIALES MENORES Y DE CONSUMO, NIVELACIÓN, PLOMEO, CARGA Y DESCARGA , TRANSPORTACIÓN, MANIOBRAS, DESPERDICIOS, LIMPIEZA Y MANO DE OBRA.</v>
          </cell>
          <cell r="C394" t="str">
            <v>M</v>
          </cell>
          <cell r="D394">
            <v>1</v>
          </cell>
          <cell r="E394">
            <v>1190.51</v>
          </cell>
        </row>
        <row r="395">
          <cell r="A395" t="str">
            <v>ABU116</v>
          </cell>
          <cell r="B395" t="str">
            <v xml:space="preserve">         SUMINSITRO Y  COLOCACIÓN  DE REJA METÁLICA PREFABRICADA, MCA. DEACERO, CERCASEL O SIMILAR,  DE 1.50 MTS DE ALTURA, FABRICADA CON UNA VARILLA DE ALAMBRE LISO GALVANIZADO CALIBRE  6 (4.9 MM. DE DIÁMETRO) , EN FORMA VERTICAL A CADA 5 CM., Y HORIZONTAL A CADA 20 CM., CON CUATRO PLIEGUES DE REFUERZO A TODO LO LARGO DE LA REJA,  CON ACABADO EN PINTURA ELECTROSTÁTICA DE POLIESTER TERMOENDURECIDO DE COLOR INDICADO POR LA SUPERVISIÓN, INCLUYE: CORTES, AJUSTES, ELEMENTOS DE FIJACIÓN, MATERIALES MENORES Y DE CONSUMO, NIVELACIÓN, PLOMEO, CARGA Y DESCARGA , TRANSPORTACIÓN, MANIOBRAS, DESPERDICIOS, LIMPIEZA Y MANO DE OBRA.</v>
          </cell>
          <cell r="C395" t="str">
            <v>M</v>
          </cell>
          <cell r="D395">
            <v>1</v>
          </cell>
          <cell r="E395">
            <v>935</v>
          </cell>
        </row>
        <row r="396">
          <cell r="A396" t="str">
            <v>PA1083</v>
          </cell>
          <cell r="B396" t="str">
            <v xml:space="preserve">         SUMINISTRO Y COLOCACION DE POSTES  DE 0.40 MT DE ALTURA DE 2 1/4" CON CASQUILLO INTERIOR FIJADOS CON BROCAPIJAS, POSTES EN  COLOR VERDE PARA POSTERIOR  COLOCACION DE CONCERTINA Y PUAS, INCLUYE: MANO DE OBRA EN COLOCACION DE POSTES Y ACCESORIOS, EQUIPO,  HERRAMIENTA Y LIMPIEZA.</v>
          </cell>
          <cell r="C396" t="str">
            <v>PZA</v>
          </cell>
          <cell r="D396">
            <v>1</v>
          </cell>
          <cell r="E396">
            <v>172.24</v>
          </cell>
        </row>
        <row r="397">
          <cell r="A397" t="str">
            <v>PA1084</v>
          </cell>
          <cell r="B397" t="str">
            <v xml:space="preserve">         SUMINISTRO Y COLOCACION DE  ALAMBRE DE PUAS CAL. 12.5 (3 HILOS),  INCLUYE: MANO DE OBRA EN COLOCACION DE ALAMBRE DE PUA,  ACCESORIOS, EQUIPO,  HERRAMIENTA Y LIMPIEZA (TODO GALVANIZADO POR IMERSION EN CALIENTE)</v>
          </cell>
          <cell r="C397" t="str">
            <v>M</v>
          </cell>
          <cell r="D397">
            <v>1</v>
          </cell>
          <cell r="E397">
            <v>10.37</v>
          </cell>
        </row>
        <row r="398">
          <cell r="A398" t="str">
            <v>PA1085</v>
          </cell>
          <cell r="B398" t="str">
            <v xml:space="preserve">         SUMINISTRO Y COLOCACION DE CONCERTINA DE ACERO GALVANIZADO DE NAVAJAS DE 18" DE DIAMETRO INCLUYE: MANO DE OBRA EN COLOCACION DE LA CONCERTINA,  ACCESORIOS, EQUIPO,  HERRAMIENTA Y LIMPIEZA.</v>
          </cell>
          <cell r="C398" t="str">
            <v>M</v>
          </cell>
          <cell r="D398">
            <v>1</v>
          </cell>
          <cell r="E398">
            <v>63.66</v>
          </cell>
        </row>
        <row r="399">
          <cell r="A399" t="str">
            <v>PA1101</v>
          </cell>
          <cell r="B399" t="str">
            <v xml:space="preserve">         SUMINISTRO Y COLOCACION DE PORTON DE MALLA CICLONICA 4.00 X 2.00 MTS, A BASE DE DOS HOJAS, INCLUYE: MATERIALES MENORES, MANO DE OBRA, CERROJO, HERRAMIENTA Y MATERIALES MENORES PARA SU COLOCACION.</v>
          </cell>
          <cell r="C399" t="str">
            <v>PZA</v>
          </cell>
          <cell r="D399">
            <v>1</v>
          </cell>
          <cell r="E399">
            <v>8427.16</v>
          </cell>
        </row>
        <row r="400">
          <cell r="A400" t="str">
            <v>PA1129</v>
          </cell>
          <cell r="B400" t="str">
            <v xml:space="preserve">         SUMINISTRO, COLOCACIÓN PUERTA DE 1.50 MTS DE ANCHO X 2.00 MTS. DE ALTO,  FABRICADO A BASE DE  DE REJA METÁLICA PREFABRICADA, MCA. DEACERO, CERCASEL O SIMILAR. INCLUYE: SOLDADURAS, DIAGONALES Y REFUERZOS HORIZONTALES DE PERFIL TUBULAR CAL. 16, CERROJO, PORTACANDADO, PICAPORTE, BISAGRAS, POSTES PARA FIJACIÓN, ANCLAS, NIVELACIÓN, PLOMEO, HERRAJES, DESPERDICIOS, HERRAMIENTAS, EQUIPO,  MATERIALES, MANO DE OBRA CALIFICADA, Y ACARREOS AL SITIO DE SU COLOCACIÓN.</v>
          </cell>
          <cell r="C400" t="str">
            <v>PZA</v>
          </cell>
          <cell r="D400">
            <v>1</v>
          </cell>
          <cell r="E400">
            <v>13830.56</v>
          </cell>
        </row>
        <row r="401">
          <cell r="B401" t="str">
            <v xml:space="preserve">   JARDINERIA</v>
          </cell>
        </row>
        <row r="402">
          <cell r="A402" t="str">
            <v>JARO101</v>
          </cell>
          <cell r="B402" t="str">
            <v xml:space="preserve">      SUMINISTRO Y COLOCACION DE PASTO EN ROLLO, TIPO TAPETE, INCLUYE: SU MANTENIMIENTO HASTA SU ENTREGA, 5 CM DE TIERRA VEGETAL, TENDIDO, NIVELADO, ACARREOS, FLETES Y AGUA.</v>
          </cell>
          <cell r="C402" t="str">
            <v>M2</v>
          </cell>
          <cell r="D402">
            <v>1</v>
          </cell>
          <cell r="E402">
            <v>57.62</v>
          </cell>
        </row>
        <row r="403">
          <cell r="A403" t="str">
            <v>AR-48</v>
          </cell>
          <cell r="B403" t="str">
            <v xml:space="preserve">      SUMINISTRO Y COLOCACION DE ARBOL OLIVO, DE 2.00 A 2.50 MTS. DE ALTO, EN AREAS JARDINADAS, INCLUYE: EXCAVACION DE CAJETE, TIERRA VEGETAL, MATERIALES, ACARREOS, ALINEACION, NIVELACION, FERTILIZANTES, RIEGOS HASTA LA ENTREGA DE LA OBRA, HERRAMIENTA Y MANO DE OBRA.</v>
          </cell>
          <cell r="C403" t="str">
            <v>PZA</v>
          </cell>
          <cell r="D403">
            <v>1</v>
          </cell>
          <cell r="E403">
            <v>1053.29</v>
          </cell>
        </row>
        <row r="404">
          <cell r="B404" t="str">
            <v xml:space="preserve">   ADICIONAL</v>
          </cell>
        </row>
        <row r="405">
          <cell r="A405" t="str">
            <v>AR-23</v>
          </cell>
          <cell r="B405" t="str">
            <v xml:space="preserve">      SUMINISTRO E INSTALACION DE CALENTADOR DE PASO PARA DEMANDAS CONTINUAS DE AGUA CALIENTE, MCA. CINSA (HEAT MASTER) LINEA ALTA RECUPERACION,DE 6 L, CON DEPOSITO INTEGRADO PORCELANIZADO PARA DEMANDAS ADICIONALES Y ENCENDIDO ELECTRICO DE CHISPA, PARA OPERAR CON GAS L.P. INCLUYE: BASE SOPORTE, VALVULAS DE ALIVIO Y SEGURIDAD, GARANTIA POR ESCRITO, CONEXIONES, HERRAMIENTA, MANO DE OBRA ESPECIALIZADA, MATERIALES MENORES, LIMPIEZA, PRUEBAS Y ACARREOS DE MATERIALES AL SITIO DE SU COLOCACION.</v>
          </cell>
          <cell r="C405" t="str">
            <v>PZA</v>
          </cell>
          <cell r="D405">
            <v>1</v>
          </cell>
          <cell r="E405">
            <v>3003.53</v>
          </cell>
        </row>
        <row r="406">
          <cell r="A406" t="str">
            <v>G102</v>
          </cell>
          <cell r="B406" t="str">
            <v xml:space="preserve">      REPIZON DE CONCRETO SIMPLE F'C= 150 KG/CM2, CON FORMA TRAPEZOIDAL SECCION DE 50 CM. DE ANCHO X 5 CM. DE ESPESOR EN LOS EXTREMOS Y 10 CM. AL CENTRO DE LA SECCION, FORJADO DE ACUERDO APLANO, INCLUYE: CIMBRA APARENTE, DESCIMBRADO, CHAFLANES, COLADO, CURADO, VIBRADO, PERFILADO, DESPERDICIOS, ACABADO PULIDO FINO Y/O CON BROCHA DE PELO, HERRAMIENTA, MANO DE OBRA Y TODO LO NECESARIO PARA SU CORRECTA EJECUCION.</v>
          </cell>
          <cell r="C406" t="str">
            <v>M</v>
          </cell>
          <cell r="D406">
            <v>1</v>
          </cell>
          <cell r="E406">
            <v>352.49</v>
          </cell>
        </row>
        <row r="407">
          <cell r="A407" t="str">
            <v>G103</v>
          </cell>
          <cell r="B407" t="str">
            <v xml:space="preserve">      REPIZON DE CONCRETO F'C=200 KG/CM2, CON MALLA ELECTROSOLDADA, 6X6-6/6.  MEDIDAS GERALES. DE  60  CM DE ANCHO X 10 CM DE ESPESOR, ACABADO APALILLADO EN CARA SUPERIOR Y REMATES BOLEADOS, INCLUYE: CIMBRA APARENTE AN COSTADOS, CHAFLANES, PERFILADO, NIVELADO, COLADO, CURADO, FORJADO DE GOTERO, DESPERDICIOS, HERRAMIENTAS, MANO DE OBRA Y  ACARREO DE LOS MATERIALES AL SITIO DE SU UTILIZACION.</v>
          </cell>
          <cell r="C407" t="str">
            <v>M</v>
          </cell>
          <cell r="D407">
            <v>1</v>
          </cell>
          <cell r="E407">
            <v>468.82</v>
          </cell>
        </row>
        <row r="408">
          <cell r="A408" t="str">
            <v>G104</v>
          </cell>
          <cell r="B408" t="str">
            <v xml:space="preserve">      REGISTRO SANITARIO DE 0.40 X 0.40 X 0.45 M, CON MURO DE LADRILLO DE LAMA DE 5.5 X 11.0 X 22.0 CM, ASENTADO CON MORTERO CEMENTO-ARENA 1:3, APLANADO CON MORTERO CEMENTO-ARENA DE RIO 1:3, TAPA DE CONCRETO F'C=200 KG/CM2, MARCO Y CONTRAMARCO DE ANGULO DE 1 1/2 X 1/8", DESPERDICIOS Y ACARREO DE MATERIALES AL SITIO DE SU UTILIZACION."</v>
          </cell>
          <cell r="C408" t="str">
            <v>PZA</v>
          </cell>
          <cell r="D408">
            <v>1</v>
          </cell>
          <cell r="E408">
            <v>1323</v>
          </cell>
        </row>
        <row r="409">
          <cell r="A409" t="str">
            <v>G105</v>
          </cell>
          <cell r="B409" t="str">
            <v xml:space="preserve">      SUMINISTRO E INSTALACION DE BASE SOCKET TIPO MONOFASICA DE 4 X 100 AMP.,  INCLUYE: MUFA DE 32 MM., 1 TRAMO DE TUBO CONDUIT DE FO. GALV. P.G. DE 32 MM.  CABLE DE ALIMENTACION (LONGUITUD 6 ML)CAL 8 DE LA MUFA AL CENTRO DE CARGA MATERIALES MENORES, CONEXION, PRUEBAS, HERRAMIENTAS, MANO DE OBRA Y ACARREO DE MATERIALES AL SITIO DE SU UTILIZACION.</v>
          </cell>
          <cell r="C409" t="str">
            <v>PZA</v>
          </cell>
          <cell r="D409">
            <v>1</v>
          </cell>
          <cell r="E409">
            <v>1431.23</v>
          </cell>
        </row>
        <row r="410">
          <cell r="A410" t="str">
            <v>G101</v>
          </cell>
          <cell r="B410" t="str">
            <v xml:space="preserve">      IMPERMEABILIZACION DE PASOS EN LOSA CON DIAMETROS DE 15 CMS Y 30 CM DE ESPESOR CON CONCRETO F´C=200 KG/CM, INCLUYE: MATERIALES, ASFALTO OXIDADO, MANO DE OBRA Y HERRAMIENTA.</v>
          </cell>
          <cell r="C410" t="str">
            <v>PZA</v>
          </cell>
          <cell r="D410">
            <v>1</v>
          </cell>
          <cell r="E410">
            <v>79.28</v>
          </cell>
        </row>
        <row r="411">
          <cell r="A411" t="str">
            <v>C40</v>
          </cell>
          <cell r="B411" t="str">
            <v xml:space="preserve">      SUMINISTRO Y ELABORACION DE ROTULO DE OBRA DISTINTIVOS, MINUSVALIDO Y/O PUNTO DE REUNION CON PINTURA ESMALTE   Y DE CARACTERISTICAS Y DIMENSIONES ASI COMO TIPOGRAFIA DE ACUERDO CON DISEÑO PROPORCIONADO POR LA SIOP, INCLUYE: MATERIALES, MANO DE OBRA CALIFICADA, HERRAMIENTA, EQUIPO, ANDAMIOS Y TODO LO NECESARIO PARA SU CORRECTA EJECUCION.</v>
          </cell>
          <cell r="C411" t="str">
            <v>PZA</v>
          </cell>
          <cell r="D411">
            <v>1</v>
          </cell>
          <cell r="E411">
            <v>540</v>
          </cell>
        </row>
        <row r="412">
          <cell r="A412" t="str">
            <v>G106</v>
          </cell>
          <cell r="B412" t="str">
            <v xml:space="preserve">      RAMALEO DE TUBERIA DE CPVC DE 3/4 A 1 1/2" PARA ALIMENTACION A SALIDAS DE MUEBLES, INCLUYE: CONEXIONES, COPLES, TEES, CODOS, REDUCCIONES, TUERCA UNION, PEGAMENTO, MANO DE OBRA Y ACARREOS DE LOS MATERIALES AL SITIO DE SU COLOCACION.</v>
          </cell>
          <cell r="C412" t="str">
            <v>M</v>
          </cell>
          <cell r="D412">
            <v>1</v>
          </cell>
          <cell r="E412">
            <v>164.35</v>
          </cell>
        </row>
        <row r="413">
          <cell r="A413" t="str">
            <v>579014F</v>
          </cell>
          <cell r="B413" t="str">
            <v xml:space="preserve">      SUCCION Y DESCARGA DE BOMBA HASTA TINACO, 21 METROS  INCLUYE: TRAZO, RANURAS, TUBERIAS Y CONEXIONES DE CPVC. PARA CEMENTAR DE 3/4" Y  1" DE DIAMETRO,  VALVULAS, BY PASS. DESDE EL FONDO DE LA CISTERNA HASTA LA DESCARGA EN EL FLOTADOR DEL TINACO, PICHANCHA DE BRONCE MCA. URREA CON CANASTILLA Y RESORTE DE ACERO INOXIDABLE, MATERIALES MENORES, DESPERDICIOS, PRUEBAS Y ACARREO DE MATERIALES AL SITIO DE SU COLOCACION (VER PLANO HIDRAULICO).</v>
          </cell>
          <cell r="C413" t="str">
            <v>PZA</v>
          </cell>
          <cell r="D413">
            <v>1</v>
          </cell>
          <cell r="E413">
            <v>3099.8</v>
          </cell>
        </row>
        <row r="414">
          <cell r="A414" t="str">
            <v>590354H</v>
          </cell>
          <cell r="B414" t="str">
            <v xml:space="preserve">      SUMINISTRO Y COLOCACION DE TARJA DE ACERO INOXIDABLE DE 40 X 40 X 26 . INCLUYE: 2 MAGUERAS FLEXIBLES, 2 LLAVES ANGULARES FIG. 401, SOPORTES,  MATERIALES MENORES, PRUEBAS Y ACARREO DE MATERIALES AL SITIO DE SU COLOCACION.</v>
          </cell>
          <cell r="C414" t="str">
            <v>PZA</v>
          </cell>
          <cell r="D414">
            <v>1</v>
          </cell>
          <cell r="E414">
            <v>1419.97</v>
          </cell>
        </row>
        <row r="415">
          <cell r="A415" t="str">
            <v>FILTRO</v>
          </cell>
          <cell r="B415" t="str">
            <v xml:space="preserve">      RELLENO A MANO, CON GRAVA DE 3/4 " DE DIAMETRO LIBRE DE FINOS, ESTRUCTURA DE PISOS Y/O COMO FILTRO, INCLUYE: MATERIALES, ACARREOS, BANDEO, COMPACTACION, TENDIDO, EQUIPO,  NIVELADO, DESPERDICIOS, TRASPALEOS, HERRAMIENTAS Y MANO DE OBRA.</v>
          </cell>
          <cell r="C415" t="str">
            <v>m3</v>
          </cell>
          <cell r="D415">
            <v>0</v>
          </cell>
          <cell r="E415">
            <v>549.28</v>
          </cell>
        </row>
        <row r="416">
          <cell r="A416" t="str">
            <v>*TEMP0</v>
          </cell>
          <cell r="B416" t="str">
            <v xml:space="preserve">      SUMINISTRO Y COLOCACION DE CRISTAL FLOTADO TINTEX  VERDE DE 6 MM EN TABLETAS DE 10  CMS DE ANCHO, PULIDO EN CANTOS, INCLUYE: TRAZO, CORTES, AJUSTES,  MATERIALES MENORES Y DE CONSUMO, DESPERDICIOS, ANDAMIOS, HERRAMIENTAS, SELLADO PERIMETRAL, MANO DE OBRA Y ACARREO DE MATERIALES AL SITIO DE SU UTILIZACION A CUALQUIER NIVEL.</v>
          </cell>
          <cell r="C416" t="str">
            <v>M2</v>
          </cell>
          <cell r="D416">
            <v>0</v>
          </cell>
          <cell r="E416">
            <v>1251.82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6"/>
  <sheetViews>
    <sheetView showGridLines="0" showZeros="0" tabSelected="1" view="pageBreakPreview" zoomScale="85" zoomScaleNormal="85" zoomScaleSheetLayoutView="85" workbookViewId="0">
      <pane ySplit="17" topLeftCell="A18" activePane="bottomLeft" state="frozen"/>
      <selection activeCell="A17" sqref="A17"/>
      <selection pane="bottomLeft" activeCell="C24" sqref="C24"/>
    </sheetView>
  </sheetViews>
  <sheetFormatPr baseColWidth="10" defaultColWidth="9.140625" defaultRowHeight="12.75" x14ac:dyDescent="0.25"/>
  <cols>
    <col min="1" max="1" width="2.7109375" style="1" customWidth="1"/>
    <col min="2" max="2" width="21" style="1" customWidth="1"/>
    <col min="3" max="3" width="77.85546875" style="1" customWidth="1"/>
    <col min="4" max="4" width="13.140625" style="44" customWidth="1"/>
    <col min="5" max="5" width="15" style="30" customWidth="1"/>
    <col min="6" max="6" width="14.28515625" style="1" bestFit="1" customWidth="1"/>
    <col min="7" max="7" width="17.7109375" style="1" customWidth="1"/>
    <col min="8" max="8" width="16.42578125" style="1" customWidth="1"/>
    <col min="9" max="9" width="16" style="1" hidden="1" customWidth="1"/>
    <col min="10" max="10" width="15.5703125" style="1" hidden="1" customWidth="1"/>
    <col min="11" max="11" width="12.7109375" style="1" bestFit="1" customWidth="1"/>
    <col min="12" max="13" width="9.140625" style="1"/>
    <col min="14" max="14" width="13" style="1" customWidth="1"/>
    <col min="15" max="16384" width="9.140625" style="1"/>
  </cols>
  <sheetData>
    <row r="1" spans="2:8" ht="13.5" thickBot="1" x14ac:dyDescent="0.3"/>
    <row r="2" spans="2:8" ht="18.75" x14ac:dyDescent="0.25">
      <c r="B2" s="115"/>
      <c r="C2" s="5" t="s">
        <v>18</v>
      </c>
      <c r="D2" s="119" t="s">
        <v>21</v>
      </c>
      <c r="E2" s="119"/>
      <c r="F2" s="119"/>
      <c r="G2" s="120"/>
      <c r="H2" s="9"/>
    </row>
    <row r="3" spans="2:8" ht="18.75" x14ac:dyDescent="0.25">
      <c r="B3" s="116"/>
      <c r="C3" s="6" t="s">
        <v>19</v>
      </c>
      <c r="D3" s="121" t="s">
        <v>314</v>
      </c>
      <c r="E3" s="121"/>
      <c r="F3" s="121"/>
      <c r="G3" s="122"/>
      <c r="H3" s="10"/>
    </row>
    <row r="4" spans="2:8" x14ac:dyDescent="0.25">
      <c r="B4" s="116"/>
      <c r="C4" s="114" t="s">
        <v>23</v>
      </c>
      <c r="D4" s="121"/>
      <c r="E4" s="121"/>
      <c r="F4" s="121"/>
      <c r="G4" s="122"/>
      <c r="H4" s="10"/>
    </row>
    <row r="5" spans="2:8" ht="18.75" customHeight="1" x14ac:dyDescent="0.25">
      <c r="B5" s="116"/>
      <c r="C5" s="114"/>
      <c r="D5" s="121"/>
      <c r="E5" s="121"/>
      <c r="F5" s="121"/>
      <c r="G5" s="122"/>
      <c r="H5" s="10"/>
    </row>
    <row r="6" spans="2:8" ht="19.5" thickBot="1" x14ac:dyDescent="0.3">
      <c r="B6" s="116"/>
      <c r="C6" s="19"/>
      <c r="D6" s="121"/>
      <c r="E6" s="121"/>
      <c r="F6" s="121"/>
      <c r="G6" s="122"/>
      <c r="H6" s="10"/>
    </row>
    <row r="7" spans="2:8" x14ac:dyDescent="0.25">
      <c r="B7" s="117"/>
      <c r="C7" s="11" t="s">
        <v>0</v>
      </c>
      <c r="D7" s="123" t="s">
        <v>1</v>
      </c>
      <c r="E7" s="124"/>
      <c r="F7" s="124"/>
      <c r="G7" s="12"/>
      <c r="H7" s="10"/>
    </row>
    <row r="8" spans="2:8" ht="17.25" customHeight="1" x14ac:dyDescent="0.25">
      <c r="B8" s="117"/>
      <c r="C8" s="125" t="s">
        <v>313</v>
      </c>
      <c r="D8" s="127" t="s">
        <v>2</v>
      </c>
      <c r="E8" s="128"/>
      <c r="F8" s="128"/>
      <c r="G8" s="13"/>
      <c r="H8" s="10"/>
    </row>
    <row r="9" spans="2:8" ht="21.75" customHeight="1" x14ac:dyDescent="0.25">
      <c r="B9" s="117"/>
      <c r="C9" s="125"/>
      <c r="D9" s="45"/>
      <c r="E9" s="128" t="s">
        <v>3</v>
      </c>
      <c r="F9" s="128"/>
      <c r="G9" s="14"/>
      <c r="H9" s="10"/>
    </row>
    <row r="10" spans="2:8" ht="25.5" customHeight="1" thickBot="1" x14ac:dyDescent="0.3">
      <c r="B10" s="117"/>
      <c r="C10" s="126"/>
      <c r="D10" s="129" t="s">
        <v>20</v>
      </c>
      <c r="E10" s="130"/>
      <c r="F10" s="130"/>
      <c r="G10" s="15"/>
      <c r="H10" s="16"/>
    </row>
    <row r="11" spans="2:8" x14ac:dyDescent="0.25">
      <c r="B11" s="117"/>
      <c r="C11" s="17" t="s">
        <v>4</v>
      </c>
      <c r="D11" s="131" t="s">
        <v>5</v>
      </c>
      <c r="E11" s="119"/>
      <c r="F11" s="119"/>
      <c r="G11" s="120"/>
      <c r="H11" s="18" t="s">
        <v>6</v>
      </c>
    </row>
    <row r="12" spans="2:8" x14ac:dyDescent="0.25">
      <c r="B12" s="117"/>
      <c r="C12" s="132"/>
      <c r="D12" s="116">
        <v>0</v>
      </c>
      <c r="E12" s="121"/>
      <c r="F12" s="121"/>
      <c r="G12" s="122"/>
      <c r="H12" s="109"/>
    </row>
    <row r="13" spans="2:8" ht="13.5" thickBot="1" x14ac:dyDescent="0.3">
      <c r="B13" s="118"/>
      <c r="C13" s="133"/>
      <c r="D13" s="134"/>
      <c r="E13" s="135"/>
      <c r="F13" s="135"/>
      <c r="G13" s="136"/>
      <c r="H13" s="110"/>
    </row>
    <row r="14" spans="2:8" ht="13.5" thickBot="1" x14ac:dyDescent="0.3"/>
    <row r="15" spans="2:8" ht="13.5" thickBot="1" x14ac:dyDescent="0.3">
      <c r="B15" s="111" t="s">
        <v>27</v>
      </c>
      <c r="C15" s="112"/>
      <c r="D15" s="112"/>
      <c r="E15" s="112"/>
      <c r="F15" s="112"/>
      <c r="G15" s="112"/>
      <c r="H15" s="113"/>
    </row>
    <row r="16" spans="2:8" s="2" customFormat="1" ht="13.5" thickBot="1" x14ac:dyDescent="0.3">
      <c r="B16" s="3"/>
      <c r="C16" s="3"/>
      <c r="D16" s="46"/>
      <c r="E16" s="31"/>
      <c r="F16" s="3"/>
      <c r="G16" s="3"/>
      <c r="H16" s="3"/>
    </row>
    <row r="17" spans="1:14" ht="26.25" thickBot="1" x14ac:dyDescent="0.3">
      <c r="A17" s="25"/>
      <c r="B17" s="20" t="s">
        <v>7</v>
      </c>
      <c r="C17" s="21" t="s">
        <v>8</v>
      </c>
      <c r="D17" s="47" t="s">
        <v>9</v>
      </c>
      <c r="E17" s="32" t="s">
        <v>10</v>
      </c>
      <c r="F17" s="22" t="s">
        <v>11</v>
      </c>
      <c r="G17" s="22" t="s">
        <v>12</v>
      </c>
      <c r="H17" s="23" t="s">
        <v>13</v>
      </c>
    </row>
    <row r="18" spans="1:14" ht="45" x14ac:dyDescent="0.25">
      <c r="A18" s="25"/>
      <c r="B18" s="36"/>
      <c r="C18" s="35" t="str">
        <f>+C8</f>
        <v>Rehabilitación del Centro de Salud Otatlan, CLUES JCSSA007602 en el municipio de Zapotlán del Rey, Jalisco y rehabilitación del Centro de Salud La Paz de Ordaz, CLUES JCSSA000976 en el municipio de La Barca, Jalisco.</v>
      </c>
      <c r="D18" s="48"/>
      <c r="E18" s="37"/>
      <c r="F18" s="38"/>
      <c r="G18" s="39"/>
      <c r="H18" s="40"/>
    </row>
    <row r="19" spans="1:14" ht="30" x14ac:dyDescent="0.25">
      <c r="A19" s="25"/>
      <c r="B19" s="104" t="s">
        <v>24</v>
      </c>
      <c r="C19" s="72" t="s">
        <v>316</v>
      </c>
      <c r="D19" s="74"/>
      <c r="E19" s="75">
        <v>0</v>
      </c>
      <c r="F19" s="76">
        <v>0</v>
      </c>
      <c r="G19" s="77"/>
      <c r="H19" s="78">
        <f>+H20+H38+H47+H61+H82+H87+H97+H103+H107+H119+H133+H138</f>
        <v>0</v>
      </c>
      <c r="I19" s="53"/>
      <c r="J19" s="78">
        <f>+J20+J38+J47+J61+J82+J87+J97+J103+J107+J119+J133+J138</f>
        <v>1802252.6935440002</v>
      </c>
      <c r="K19" s="54"/>
      <c r="L19" s="54"/>
      <c r="M19" s="81"/>
      <c r="N19" s="83"/>
    </row>
    <row r="20" spans="1:14" ht="15" x14ac:dyDescent="0.25">
      <c r="A20" s="25"/>
      <c r="B20" s="86" t="s">
        <v>28</v>
      </c>
      <c r="C20" s="87" t="s">
        <v>241</v>
      </c>
      <c r="D20" s="88"/>
      <c r="E20" s="89">
        <v>0</v>
      </c>
      <c r="F20" s="90">
        <v>0</v>
      </c>
      <c r="G20" s="91"/>
      <c r="H20" s="92">
        <f>SUM(H21:H37)</f>
        <v>0</v>
      </c>
      <c r="I20" s="53"/>
      <c r="J20" s="70">
        <f>SUM(J21:J37)</f>
        <v>102806.49407200002</v>
      </c>
      <c r="K20" s="54"/>
      <c r="L20" s="54"/>
      <c r="M20" s="81"/>
      <c r="N20" s="83"/>
    </row>
    <row r="21" spans="1:14" ht="30" x14ac:dyDescent="0.25">
      <c r="A21" s="25"/>
      <c r="B21" s="41" t="s">
        <v>59</v>
      </c>
      <c r="C21" s="43" t="s">
        <v>168</v>
      </c>
      <c r="D21" s="49" t="s">
        <v>29</v>
      </c>
      <c r="E21" s="64">
        <v>49.91</v>
      </c>
      <c r="F21" s="65"/>
      <c r="G21" s="39"/>
      <c r="H21" s="63">
        <f t="shared" ref="H21:H37" si="0">+F21*E21</f>
        <v>0</v>
      </c>
      <c r="I21" s="53">
        <v>61.443199999999997</v>
      </c>
      <c r="J21" s="54">
        <f t="shared" ref="J21:J37" si="1">+I21*E21</f>
        <v>3066.6301119999998</v>
      </c>
      <c r="K21" s="54"/>
      <c r="L21" s="54"/>
      <c r="M21" s="81"/>
      <c r="N21" s="83"/>
    </row>
    <row r="22" spans="1:14" ht="45" x14ac:dyDescent="0.25">
      <c r="A22" s="25"/>
      <c r="B22" s="41" t="s">
        <v>326</v>
      </c>
      <c r="C22" s="43" t="s">
        <v>63</v>
      </c>
      <c r="D22" s="49" t="s">
        <v>31</v>
      </c>
      <c r="E22" s="64">
        <v>15</v>
      </c>
      <c r="F22" s="65"/>
      <c r="G22" s="39"/>
      <c r="H22" s="63">
        <f t="shared" si="0"/>
        <v>0</v>
      </c>
      <c r="I22" s="53">
        <v>92.108800000000002</v>
      </c>
      <c r="J22" s="54">
        <f t="shared" si="1"/>
        <v>1381.6320000000001</v>
      </c>
      <c r="K22" s="54"/>
      <c r="L22" s="54"/>
      <c r="M22" s="81"/>
      <c r="N22" s="83"/>
    </row>
    <row r="23" spans="1:14" ht="45" x14ac:dyDescent="0.25">
      <c r="A23" s="25"/>
      <c r="B23" s="41" t="s">
        <v>327</v>
      </c>
      <c r="C23" s="43" t="s">
        <v>67</v>
      </c>
      <c r="D23" s="49" t="s">
        <v>31</v>
      </c>
      <c r="E23" s="64">
        <v>29</v>
      </c>
      <c r="F23" s="65"/>
      <c r="G23" s="39"/>
      <c r="H23" s="63">
        <f t="shared" si="0"/>
        <v>0</v>
      </c>
      <c r="I23" s="53">
        <v>104.9888</v>
      </c>
      <c r="J23" s="54">
        <f t="shared" si="1"/>
        <v>3044.6752000000001</v>
      </c>
      <c r="K23" s="54"/>
      <c r="L23" s="54"/>
      <c r="M23" s="81"/>
      <c r="N23" s="83"/>
    </row>
    <row r="24" spans="1:14" ht="60" x14ac:dyDescent="0.25">
      <c r="A24" s="25"/>
      <c r="B24" s="41" t="s">
        <v>328</v>
      </c>
      <c r="C24" s="43" t="s">
        <v>65</v>
      </c>
      <c r="D24" s="49" t="s">
        <v>64</v>
      </c>
      <c r="E24" s="64">
        <v>95</v>
      </c>
      <c r="F24" s="65"/>
      <c r="G24" s="39"/>
      <c r="H24" s="63">
        <f t="shared" si="0"/>
        <v>0</v>
      </c>
      <c r="I24" s="53">
        <v>179.00960000000003</v>
      </c>
      <c r="J24" s="54">
        <f t="shared" si="1"/>
        <v>17005.912000000004</v>
      </c>
      <c r="K24" s="54"/>
      <c r="L24" s="54"/>
      <c r="M24" s="81"/>
      <c r="N24" s="83"/>
    </row>
    <row r="25" spans="1:14" ht="45" x14ac:dyDescent="0.25">
      <c r="A25" s="25"/>
      <c r="B25" s="41" t="s">
        <v>329</v>
      </c>
      <c r="C25" s="43" t="s">
        <v>61</v>
      </c>
      <c r="D25" s="49" t="s">
        <v>101</v>
      </c>
      <c r="E25" s="64">
        <v>37</v>
      </c>
      <c r="F25" s="65"/>
      <c r="G25" s="39"/>
      <c r="H25" s="63">
        <f t="shared" si="0"/>
        <v>0</v>
      </c>
      <c r="I25" s="53">
        <v>145.29759999999999</v>
      </c>
      <c r="J25" s="54">
        <f t="shared" si="1"/>
        <v>5376.0111999999999</v>
      </c>
      <c r="K25" s="54"/>
      <c r="L25" s="54"/>
      <c r="M25" s="81"/>
      <c r="N25" s="83"/>
    </row>
    <row r="26" spans="1:14" ht="45" x14ac:dyDescent="0.25">
      <c r="A26" s="25"/>
      <c r="B26" s="41" t="s">
        <v>330</v>
      </c>
      <c r="C26" s="43" t="s">
        <v>66</v>
      </c>
      <c r="D26" s="49" t="s">
        <v>31</v>
      </c>
      <c r="E26" s="64">
        <v>23</v>
      </c>
      <c r="F26" s="65"/>
      <c r="G26" s="39"/>
      <c r="H26" s="63">
        <f t="shared" si="0"/>
        <v>0</v>
      </c>
      <c r="I26" s="53">
        <v>99.713600000000014</v>
      </c>
      <c r="J26" s="54">
        <f t="shared" si="1"/>
        <v>2293.4128000000005</v>
      </c>
      <c r="K26" s="54"/>
      <c r="L26" s="54"/>
      <c r="M26" s="81"/>
      <c r="N26" s="83"/>
    </row>
    <row r="27" spans="1:14" ht="90" x14ac:dyDescent="0.25">
      <c r="A27" s="25"/>
      <c r="B27" s="41" t="s">
        <v>331</v>
      </c>
      <c r="C27" s="66" t="s">
        <v>307</v>
      </c>
      <c r="D27" s="49" t="s">
        <v>64</v>
      </c>
      <c r="E27" s="64">
        <v>21</v>
      </c>
      <c r="F27" s="65"/>
      <c r="G27" s="39"/>
      <c r="H27" s="63">
        <f t="shared" si="0"/>
        <v>0</v>
      </c>
      <c r="I27" s="53">
        <v>127.12</v>
      </c>
      <c r="J27" s="54">
        <f t="shared" si="1"/>
        <v>2669.52</v>
      </c>
      <c r="K27" s="54"/>
      <c r="L27" s="54"/>
      <c r="M27" s="81"/>
      <c r="N27" s="83"/>
    </row>
    <row r="28" spans="1:14" ht="45" x14ac:dyDescent="0.25">
      <c r="A28" s="25"/>
      <c r="B28" s="41" t="s">
        <v>332</v>
      </c>
      <c r="C28" s="43" t="s">
        <v>169</v>
      </c>
      <c r="D28" s="49" t="s">
        <v>31</v>
      </c>
      <c r="E28" s="64">
        <v>1</v>
      </c>
      <c r="F28" s="65"/>
      <c r="G28" s="39"/>
      <c r="H28" s="63">
        <f t="shared" si="0"/>
        <v>0</v>
      </c>
      <c r="I28" s="53">
        <v>485</v>
      </c>
      <c r="J28" s="54">
        <f t="shared" si="1"/>
        <v>485</v>
      </c>
      <c r="K28" s="54"/>
      <c r="L28" s="54"/>
      <c r="M28" s="81"/>
      <c r="N28" s="83"/>
    </row>
    <row r="29" spans="1:14" ht="60" x14ac:dyDescent="0.25">
      <c r="A29" s="25"/>
      <c r="B29" s="41" t="s">
        <v>333</v>
      </c>
      <c r="C29" s="43" t="s">
        <v>78</v>
      </c>
      <c r="D29" s="49" t="s">
        <v>29</v>
      </c>
      <c r="E29" s="64">
        <v>361.6</v>
      </c>
      <c r="F29" s="65"/>
      <c r="G29" s="39"/>
      <c r="H29" s="63">
        <f t="shared" si="0"/>
        <v>0</v>
      </c>
      <c r="I29" s="53">
        <v>46.04</v>
      </c>
      <c r="J29" s="54">
        <f t="shared" si="1"/>
        <v>16648.064000000002</v>
      </c>
      <c r="K29" s="54"/>
      <c r="L29" s="54"/>
      <c r="M29" s="81"/>
      <c r="N29" s="83"/>
    </row>
    <row r="30" spans="1:14" ht="90" x14ac:dyDescent="0.25">
      <c r="A30" s="25"/>
      <c r="B30" s="41" t="s">
        <v>334</v>
      </c>
      <c r="C30" s="43" t="s">
        <v>77</v>
      </c>
      <c r="D30" s="49" t="s">
        <v>29</v>
      </c>
      <c r="E30" s="64">
        <v>374.05</v>
      </c>
      <c r="F30" s="65"/>
      <c r="G30" s="39"/>
      <c r="H30" s="63">
        <f t="shared" si="0"/>
        <v>0</v>
      </c>
      <c r="I30" s="53">
        <v>54.611200000000004</v>
      </c>
      <c r="J30" s="54">
        <f t="shared" si="1"/>
        <v>20427.319360000001</v>
      </c>
      <c r="K30" s="54"/>
      <c r="L30" s="54"/>
      <c r="M30" s="81"/>
      <c r="N30" s="83"/>
    </row>
    <row r="31" spans="1:14" ht="45" x14ac:dyDescent="0.25">
      <c r="A31" s="25"/>
      <c r="B31" s="41" t="s">
        <v>335</v>
      </c>
      <c r="C31" s="43" t="s">
        <v>170</v>
      </c>
      <c r="D31" s="49" t="s">
        <v>29</v>
      </c>
      <c r="E31" s="64">
        <v>221.19</v>
      </c>
      <c r="F31" s="65"/>
      <c r="G31" s="39"/>
      <c r="H31" s="63">
        <f t="shared" si="0"/>
        <v>0</v>
      </c>
      <c r="I31" s="53">
        <v>84.76</v>
      </c>
      <c r="J31" s="54">
        <f t="shared" si="1"/>
        <v>18748.064399999999</v>
      </c>
      <c r="K31" s="54"/>
      <c r="L31" s="54"/>
      <c r="M31" s="81"/>
      <c r="N31" s="83"/>
    </row>
    <row r="32" spans="1:14" ht="60" x14ac:dyDescent="0.25">
      <c r="A32" s="25"/>
      <c r="B32" s="41" t="s">
        <v>336</v>
      </c>
      <c r="C32" s="43" t="s">
        <v>171</v>
      </c>
      <c r="D32" s="49" t="s">
        <v>31</v>
      </c>
      <c r="E32" s="64">
        <v>3</v>
      </c>
      <c r="F32" s="65"/>
      <c r="G32" s="39"/>
      <c r="H32" s="63">
        <f t="shared" si="0"/>
        <v>0</v>
      </c>
      <c r="I32" s="53">
        <v>149.22999999999999</v>
      </c>
      <c r="J32" s="54">
        <f t="shared" si="1"/>
        <v>447.68999999999994</v>
      </c>
      <c r="K32" s="54"/>
      <c r="L32" s="54"/>
      <c r="M32" s="81"/>
      <c r="N32" s="83"/>
    </row>
    <row r="33" spans="1:14" ht="45" x14ac:dyDescent="0.25">
      <c r="A33" s="25"/>
      <c r="B33" s="41" t="s">
        <v>337</v>
      </c>
      <c r="C33" s="43" t="s">
        <v>272</v>
      </c>
      <c r="D33" s="49" t="s">
        <v>29</v>
      </c>
      <c r="E33" s="64">
        <v>5.85</v>
      </c>
      <c r="F33" s="65"/>
      <c r="G33" s="39"/>
      <c r="H33" s="63">
        <f t="shared" si="0"/>
        <v>0</v>
      </c>
      <c r="I33" s="53">
        <v>48.14</v>
      </c>
      <c r="J33" s="54">
        <f t="shared" si="1"/>
        <v>281.61899999999997</v>
      </c>
      <c r="K33" s="54"/>
      <c r="L33" s="54"/>
      <c r="M33" s="81"/>
      <c r="N33" s="83"/>
    </row>
    <row r="34" spans="1:14" ht="45" x14ac:dyDescent="0.25">
      <c r="A34" s="25"/>
      <c r="B34" s="41" t="s">
        <v>338</v>
      </c>
      <c r="C34" s="43" t="s">
        <v>172</v>
      </c>
      <c r="D34" s="49" t="s">
        <v>31</v>
      </c>
      <c r="E34" s="64">
        <v>2</v>
      </c>
      <c r="F34" s="65"/>
      <c r="G34" s="39"/>
      <c r="H34" s="63">
        <f t="shared" si="0"/>
        <v>0</v>
      </c>
      <c r="I34" s="53">
        <v>1200</v>
      </c>
      <c r="J34" s="54">
        <f t="shared" si="1"/>
        <v>2400</v>
      </c>
      <c r="K34" s="54"/>
      <c r="L34" s="54"/>
      <c r="M34" s="81"/>
      <c r="N34" s="83"/>
    </row>
    <row r="35" spans="1:14" ht="30" x14ac:dyDescent="0.25">
      <c r="A35" s="25"/>
      <c r="B35" s="41" t="s">
        <v>339</v>
      </c>
      <c r="C35" s="43" t="s">
        <v>173</v>
      </c>
      <c r="D35" s="49" t="s">
        <v>29</v>
      </c>
      <c r="E35" s="64">
        <v>21.6</v>
      </c>
      <c r="F35" s="65"/>
      <c r="G35" s="39"/>
      <c r="H35" s="63">
        <f t="shared" si="0"/>
        <v>0</v>
      </c>
      <c r="I35" s="53">
        <v>28.4</v>
      </c>
      <c r="J35" s="54">
        <f t="shared" si="1"/>
        <v>613.44000000000005</v>
      </c>
      <c r="K35" s="54"/>
      <c r="L35" s="54"/>
      <c r="M35" s="81"/>
      <c r="N35" s="83"/>
    </row>
    <row r="36" spans="1:14" ht="45" x14ac:dyDescent="0.25">
      <c r="A36" s="25"/>
      <c r="B36" s="41" t="s">
        <v>340</v>
      </c>
      <c r="C36" s="43" t="s">
        <v>33</v>
      </c>
      <c r="D36" s="49" t="s">
        <v>32</v>
      </c>
      <c r="E36" s="64">
        <v>51.6</v>
      </c>
      <c r="F36" s="65"/>
      <c r="G36" s="39"/>
      <c r="H36" s="63">
        <f t="shared" si="0"/>
        <v>0</v>
      </c>
      <c r="I36" s="53">
        <v>109.76</v>
      </c>
      <c r="J36" s="54">
        <f t="shared" si="1"/>
        <v>5663.616</v>
      </c>
      <c r="K36" s="54"/>
      <c r="L36" s="54"/>
      <c r="M36" s="81"/>
      <c r="N36" s="83"/>
    </row>
    <row r="37" spans="1:14" ht="45" x14ac:dyDescent="0.25">
      <c r="A37" s="25"/>
      <c r="B37" s="41" t="s">
        <v>341</v>
      </c>
      <c r="C37" s="43" t="s">
        <v>34</v>
      </c>
      <c r="D37" s="49" t="s">
        <v>35</v>
      </c>
      <c r="E37" s="64">
        <v>258</v>
      </c>
      <c r="F37" s="65"/>
      <c r="G37" s="39"/>
      <c r="H37" s="63">
        <f t="shared" si="0"/>
        <v>0</v>
      </c>
      <c r="I37" s="53">
        <v>8.7360000000000007</v>
      </c>
      <c r="J37" s="54">
        <f t="shared" si="1"/>
        <v>2253.8880000000004</v>
      </c>
      <c r="K37" s="54"/>
      <c r="L37" s="54"/>
      <c r="M37" s="81"/>
      <c r="N37" s="83"/>
    </row>
    <row r="38" spans="1:14" ht="15" x14ac:dyDescent="0.25">
      <c r="A38" s="25"/>
      <c r="B38" s="86" t="s">
        <v>30</v>
      </c>
      <c r="C38" s="87" t="s">
        <v>242</v>
      </c>
      <c r="D38" s="88"/>
      <c r="E38" s="89">
        <v>0</v>
      </c>
      <c r="F38" s="90"/>
      <c r="G38" s="91"/>
      <c r="H38" s="92">
        <f>SUM(H39:H46)</f>
        <v>0</v>
      </c>
      <c r="I38" s="53"/>
      <c r="J38" s="70">
        <f>SUM(J39:J46)</f>
        <v>195270.39885200001</v>
      </c>
      <c r="K38" s="54"/>
      <c r="L38" s="54"/>
      <c r="M38" s="81"/>
      <c r="N38" s="83"/>
    </row>
    <row r="39" spans="1:14" ht="60" x14ac:dyDescent="0.25">
      <c r="A39" s="25"/>
      <c r="B39" s="41" t="s">
        <v>342</v>
      </c>
      <c r="C39" s="43" t="s">
        <v>84</v>
      </c>
      <c r="D39" s="49" t="s">
        <v>31</v>
      </c>
      <c r="E39" s="64">
        <v>10</v>
      </c>
      <c r="F39" s="65"/>
      <c r="G39" s="39"/>
      <c r="H39" s="63">
        <f t="shared" ref="H39:H46" si="2">+F39*E39</f>
        <v>0</v>
      </c>
      <c r="I39" s="53">
        <v>3211</v>
      </c>
      <c r="J39" s="54">
        <f t="shared" ref="J39:J46" si="3">+I39*E39</f>
        <v>32110</v>
      </c>
      <c r="K39" s="54"/>
      <c r="L39" s="54"/>
      <c r="M39" s="81"/>
      <c r="N39" s="83"/>
    </row>
    <row r="40" spans="1:14" ht="90" x14ac:dyDescent="0.25">
      <c r="A40" s="25"/>
      <c r="B40" s="41" t="s">
        <v>343</v>
      </c>
      <c r="C40" s="43" t="s">
        <v>174</v>
      </c>
      <c r="D40" s="49" t="s">
        <v>25</v>
      </c>
      <c r="E40" s="64">
        <v>7.5</v>
      </c>
      <c r="F40" s="65"/>
      <c r="G40" s="39"/>
      <c r="H40" s="63">
        <f t="shared" si="2"/>
        <v>0</v>
      </c>
      <c r="I40" s="53">
        <v>380.56</v>
      </c>
      <c r="J40" s="54">
        <f t="shared" si="3"/>
        <v>2854.2</v>
      </c>
      <c r="K40" s="54"/>
      <c r="L40" s="54"/>
      <c r="M40" s="81"/>
      <c r="N40" s="83"/>
    </row>
    <row r="41" spans="1:14" ht="90" x14ac:dyDescent="0.25">
      <c r="A41" s="25"/>
      <c r="B41" s="41" t="s">
        <v>344</v>
      </c>
      <c r="C41" s="66" t="s">
        <v>175</v>
      </c>
      <c r="D41" s="49" t="s">
        <v>25</v>
      </c>
      <c r="E41" s="64">
        <v>3.75</v>
      </c>
      <c r="F41" s="65"/>
      <c r="G41" s="39"/>
      <c r="H41" s="63">
        <f t="shared" si="2"/>
        <v>0</v>
      </c>
      <c r="I41" s="53">
        <v>245.12</v>
      </c>
      <c r="J41" s="54">
        <f t="shared" si="3"/>
        <v>919.2</v>
      </c>
      <c r="K41" s="54"/>
      <c r="L41" s="54"/>
      <c r="M41" s="81"/>
      <c r="N41" s="83"/>
    </row>
    <row r="42" spans="1:14" ht="90" x14ac:dyDescent="0.25">
      <c r="A42" s="25"/>
      <c r="B42" s="41" t="s">
        <v>345</v>
      </c>
      <c r="C42" s="43" t="s">
        <v>176</v>
      </c>
      <c r="D42" s="49" t="s">
        <v>29</v>
      </c>
      <c r="E42" s="64">
        <v>7.4</v>
      </c>
      <c r="F42" s="65"/>
      <c r="G42" s="39"/>
      <c r="H42" s="63">
        <f t="shared" si="2"/>
        <v>0</v>
      </c>
      <c r="I42" s="53">
        <v>280.60000000000002</v>
      </c>
      <c r="J42" s="54">
        <f t="shared" si="3"/>
        <v>2076.44</v>
      </c>
      <c r="K42" s="54"/>
      <c r="L42" s="54"/>
      <c r="M42" s="81"/>
      <c r="N42" s="83"/>
    </row>
    <row r="43" spans="1:14" ht="75" x14ac:dyDescent="0.25">
      <c r="A43" s="25"/>
      <c r="B43" s="41" t="s">
        <v>346</v>
      </c>
      <c r="C43" s="43" t="s">
        <v>117</v>
      </c>
      <c r="D43" s="49" t="s">
        <v>29</v>
      </c>
      <c r="E43" s="64">
        <v>374.05</v>
      </c>
      <c r="F43" s="65"/>
      <c r="G43" s="39"/>
      <c r="H43" s="63">
        <f t="shared" si="2"/>
        <v>0</v>
      </c>
      <c r="I43" s="53">
        <v>221.08800000000002</v>
      </c>
      <c r="J43" s="54">
        <f t="shared" si="3"/>
        <v>82697.966400000005</v>
      </c>
      <c r="K43" s="54"/>
      <c r="L43" s="54"/>
      <c r="M43" s="81"/>
      <c r="N43" s="83"/>
    </row>
    <row r="44" spans="1:14" ht="45" x14ac:dyDescent="0.25">
      <c r="A44" s="25"/>
      <c r="B44" s="41" t="s">
        <v>347</v>
      </c>
      <c r="C44" s="43" t="s">
        <v>83</v>
      </c>
      <c r="D44" s="49" t="s">
        <v>25</v>
      </c>
      <c r="E44" s="64">
        <v>174.77</v>
      </c>
      <c r="F44" s="65"/>
      <c r="G44" s="39"/>
      <c r="H44" s="63">
        <f t="shared" si="2"/>
        <v>0</v>
      </c>
      <c r="I44" s="53">
        <v>116.73760000000001</v>
      </c>
      <c r="J44" s="54">
        <f t="shared" si="3"/>
        <v>20402.230352000002</v>
      </c>
      <c r="K44" s="54"/>
      <c r="L44" s="54"/>
      <c r="M44" s="81"/>
      <c r="N44" s="83"/>
    </row>
    <row r="45" spans="1:14" ht="60" x14ac:dyDescent="0.25">
      <c r="A45" s="25"/>
      <c r="B45" s="41" t="s">
        <v>348</v>
      </c>
      <c r="C45" s="66" t="s">
        <v>177</v>
      </c>
      <c r="D45" s="49" t="s">
        <v>29</v>
      </c>
      <c r="E45" s="64">
        <v>221.19</v>
      </c>
      <c r="F45" s="65"/>
      <c r="G45" s="39"/>
      <c r="H45" s="63">
        <f t="shared" si="2"/>
        <v>0</v>
      </c>
      <c r="I45" s="53">
        <v>224.41</v>
      </c>
      <c r="J45" s="54">
        <f t="shared" si="3"/>
        <v>49637.247900000002</v>
      </c>
      <c r="K45" s="54"/>
      <c r="L45" s="54"/>
      <c r="M45" s="81"/>
      <c r="N45" s="83"/>
    </row>
    <row r="46" spans="1:14" ht="60" x14ac:dyDescent="0.25">
      <c r="A46" s="25"/>
      <c r="B46" s="41" t="s">
        <v>349</v>
      </c>
      <c r="C46" s="43" t="s">
        <v>178</v>
      </c>
      <c r="D46" s="49" t="s">
        <v>29</v>
      </c>
      <c r="E46" s="64">
        <v>12.89</v>
      </c>
      <c r="F46" s="65"/>
      <c r="G46" s="39"/>
      <c r="H46" s="63">
        <f t="shared" si="2"/>
        <v>0</v>
      </c>
      <c r="I46" s="53">
        <v>354.78</v>
      </c>
      <c r="J46" s="54">
        <f t="shared" si="3"/>
        <v>4573.1142</v>
      </c>
      <c r="K46" s="54"/>
      <c r="L46" s="54"/>
      <c r="M46" s="81"/>
      <c r="N46" s="83"/>
    </row>
    <row r="47" spans="1:14" ht="15" x14ac:dyDescent="0.25">
      <c r="A47" s="25"/>
      <c r="B47" s="86" t="s">
        <v>36</v>
      </c>
      <c r="C47" s="87" t="s">
        <v>243</v>
      </c>
      <c r="D47" s="88"/>
      <c r="E47" s="89">
        <v>0</v>
      </c>
      <c r="F47" s="90"/>
      <c r="G47" s="91"/>
      <c r="H47" s="92">
        <f>SUM(H48:H60)</f>
        <v>0</v>
      </c>
      <c r="I47" s="53"/>
      <c r="J47" s="70">
        <f>SUM(J48:J60)</f>
        <v>128929.26</v>
      </c>
      <c r="K47" s="54"/>
      <c r="L47" s="54"/>
      <c r="M47" s="81"/>
      <c r="N47" s="83"/>
    </row>
    <row r="48" spans="1:14" ht="150" x14ac:dyDescent="0.25">
      <c r="A48" s="25"/>
      <c r="B48" s="41" t="s">
        <v>350</v>
      </c>
      <c r="C48" s="43" t="s">
        <v>179</v>
      </c>
      <c r="D48" s="49" t="s">
        <v>101</v>
      </c>
      <c r="E48" s="64">
        <v>48</v>
      </c>
      <c r="F48" s="65"/>
      <c r="G48" s="39"/>
      <c r="H48" s="63">
        <f>+F48*E48</f>
        <v>0</v>
      </c>
      <c r="I48" s="53">
        <v>828.48640000000012</v>
      </c>
      <c r="J48" s="54">
        <f t="shared" ref="J48:J55" si="4">+I48*E48</f>
        <v>39767.347200000004</v>
      </c>
      <c r="K48" s="54"/>
      <c r="L48" s="54"/>
      <c r="M48" s="81"/>
      <c r="N48" s="83"/>
    </row>
    <row r="49" spans="1:14" ht="150" x14ac:dyDescent="0.25">
      <c r="A49" s="25"/>
      <c r="B49" s="41" t="s">
        <v>351</v>
      </c>
      <c r="C49" s="43" t="s">
        <v>100</v>
      </c>
      <c r="D49" s="49" t="s">
        <v>101</v>
      </c>
      <c r="E49" s="64">
        <v>61</v>
      </c>
      <c r="F49" s="65"/>
      <c r="G49" s="39"/>
      <c r="H49" s="63">
        <f>+F49*E49</f>
        <v>0</v>
      </c>
      <c r="I49" s="53">
        <v>727.09280000000012</v>
      </c>
      <c r="J49" s="54">
        <f t="shared" si="4"/>
        <v>44352.660800000005</v>
      </c>
      <c r="K49" s="54"/>
      <c r="L49" s="54"/>
      <c r="M49" s="81"/>
      <c r="N49" s="83"/>
    </row>
    <row r="50" spans="1:14" ht="60" x14ac:dyDescent="0.25">
      <c r="A50" s="25"/>
      <c r="B50" s="41" t="s">
        <v>352</v>
      </c>
      <c r="C50" s="43" t="s">
        <v>104</v>
      </c>
      <c r="D50" s="49" t="s">
        <v>31</v>
      </c>
      <c r="E50" s="64">
        <v>27</v>
      </c>
      <c r="F50" s="65"/>
      <c r="G50" s="39"/>
      <c r="H50" s="63">
        <f>+F50*E50</f>
        <v>0</v>
      </c>
      <c r="I50" s="53">
        <v>142.30720000000002</v>
      </c>
      <c r="J50" s="54">
        <f t="shared" si="4"/>
        <v>3842.2944000000007</v>
      </c>
      <c r="K50" s="54"/>
      <c r="L50" s="54"/>
      <c r="M50" s="81"/>
      <c r="N50" s="83"/>
    </row>
    <row r="51" spans="1:14" ht="60" x14ac:dyDescent="0.25">
      <c r="A51" s="25"/>
      <c r="B51" s="41" t="s">
        <v>353</v>
      </c>
      <c r="C51" s="43" t="s">
        <v>105</v>
      </c>
      <c r="D51" s="49" t="s">
        <v>31</v>
      </c>
      <c r="E51" s="64">
        <v>48</v>
      </c>
      <c r="F51" s="65"/>
      <c r="G51" s="39"/>
      <c r="H51" s="63">
        <f>+F51*E51</f>
        <v>0</v>
      </c>
      <c r="I51" s="53">
        <v>174.49600000000004</v>
      </c>
      <c r="J51" s="54">
        <f t="shared" si="4"/>
        <v>8375.8080000000009</v>
      </c>
      <c r="K51" s="54"/>
      <c r="L51" s="54"/>
      <c r="M51" s="81"/>
      <c r="N51" s="83"/>
    </row>
    <row r="52" spans="1:14" ht="45" x14ac:dyDescent="0.25">
      <c r="A52" s="25"/>
      <c r="B52" s="41" t="s">
        <v>354</v>
      </c>
      <c r="C52" s="43" t="s">
        <v>109</v>
      </c>
      <c r="D52" s="49" t="s">
        <v>31</v>
      </c>
      <c r="E52" s="64">
        <v>30</v>
      </c>
      <c r="F52" s="65"/>
      <c r="G52" s="39"/>
      <c r="H52" s="63">
        <f t="shared" ref="H52:H109" si="5">+F52*E52</f>
        <v>0</v>
      </c>
      <c r="I52" s="53">
        <v>719.9584000000001</v>
      </c>
      <c r="J52" s="54">
        <f t="shared" si="4"/>
        <v>21598.752000000004</v>
      </c>
      <c r="K52" s="54"/>
      <c r="L52" s="54"/>
      <c r="M52" s="81"/>
      <c r="N52" s="83"/>
    </row>
    <row r="53" spans="1:14" ht="45" x14ac:dyDescent="0.25">
      <c r="A53" s="25"/>
      <c r="B53" s="41" t="s">
        <v>355</v>
      </c>
      <c r="C53" s="43" t="s">
        <v>98</v>
      </c>
      <c r="D53" s="49" t="s">
        <v>274</v>
      </c>
      <c r="E53" s="64">
        <v>19</v>
      </c>
      <c r="F53" s="65"/>
      <c r="G53" s="39"/>
      <c r="H53" s="63">
        <f t="shared" si="5"/>
        <v>0</v>
      </c>
      <c r="I53" s="53">
        <v>42.660800000000009</v>
      </c>
      <c r="J53" s="54">
        <f t="shared" si="4"/>
        <v>810.55520000000013</v>
      </c>
      <c r="K53" s="54"/>
      <c r="L53" s="54"/>
      <c r="M53" s="81"/>
      <c r="N53" s="83"/>
    </row>
    <row r="54" spans="1:14" ht="75" x14ac:dyDescent="0.25">
      <c r="A54" s="25"/>
      <c r="B54" s="41" t="s">
        <v>356</v>
      </c>
      <c r="C54" s="43" t="s">
        <v>180</v>
      </c>
      <c r="D54" s="49" t="s">
        <v>31</v>
      </c>
      <c r="E54" s="64">
        <v>1</v>
      </c>
      <c r="F54" s="65"/>
      <c r="G54" s="39"/>
      <c r="H54" s="63">
        <f t="shared" si="5"/>
        <v>0</v>
      </c>
      <c r="I54" s="53">
        <v>2255.2992000000004</v>
      </c>
      <c r="J54" s="54">
        <f t="shared" si="4"/>
        <v>2255.2992000000004</v>
      </c>
      <c r="K54" s="54"/>
      <c r="L54" s="54"/>
      <c r="M54" s="81"/>
      <c r="N54" s="83"/>
    </row>
    <row r="55" spans="1:14" ht="45" x14ac:dyDescent="0.25">
      <c r="A55" s="25"/>
      <c r="B55" s="41" t="s">
        <v>357</v>
      </c>
      <c r="C55" s="43" t="s">
        <v>181</v>
      </c>
      <c r="D55" s="49" t="s">
        <v>31</v>
      </c>
      <c r="E55" s="64">
        <v>12</v>
      </c>
      <c r="F55" s="65"/>
      <c r="G55" s="39"/>
      <c r="H55" s="63">
        <f t="shared" si="5"/>
        <v>0</v>
      </c>
      <c r="I55" s="53">
        <v>226.32960000000003</v>
      </c>
      <c r="J55" s="54">
        <f t="shared" si="4"/>
        <v>2715.9552000000003</v>
      </c>
      <c r="K55" s="54"/>
      <c r="L55" s="54"/>
      <c r="M55" s="81"/>
      <c r="N55" s="83"/>
    </row>
    <row r="56" spans="1:14" ht="75" x14ac:dyDescent="0.25">
      <c r="A56" s="25"/>
      <c r="B56" s="41" t="s">
        <v>358</v>
      </c>
      <c r="C56" s="43" t="s">
        <v>182</v>
      </c>
      <c r="D56" s="49" t="s">
        <v>31</v>
      </c>
      <c r="E56" s="64">
        <v>1</v>
      </c>
      <c r="F56" s="65"/>
      <c r="G56" s="39"/>
      <c r="H56" s="63">
        <f t="shared" si="5"/>
        <v>0</v>
      </c>
      <c r="I56" s="53">
        <v>230.27200000000002</v>
      </c>
      <c r="J56" s="54">
        <f t="shared" ref="J56:J118" si="6">+I56*E56</f>
        <v>230.27200000000002</v>
      </c>
      <c r="K56" s="54"/>
      <c r="L56" s="54"/>
      <c r="M56" s="81"/>
      <c r="N56" s="83"/>
    </row>
    <row r="57" spans="1:14" ht="60" x14ac:dyDescent="0.25">
      <c r="A57" s="25"/>
      <c r="B57" s="41" t="s">
        <v>359</v>
      </c>
      <c r="C57" s="43" t="s">
        <v>108</v>
      </c>
      <c r="D57" s="49" t="s">
        <v>107</v>
      </c>
      <c r="E57" s="64">
        <v>6</v>
      </c>
      <c r="F57" s="65"/>
      <c r="G57" s="39"/>
      <c r="H57" s="63">
        <f t="shared" si="5"/>
        <v>0</v>
      </c>
      <c r="I57" s="53">
        <v>127.736</v>
      </c>
      <c r="J57" s="54">
        <f t="shared" si="6"/>
        <v>766.41600000000005</v>
      </c>
      <c r="K57" s="54"/>
      <c r="L57" s="54"/>
      <c r="M57" s="81"/>
      <c r="N57" s="83"/>
    </row>
    <row r="58" spans="1:14" ht="60" x14ac:dyDescent="0.25">
      <c r="A58" s="25"/>
      <c r="B58" s="41" t="s">
        <v>360</v>
      </c>
      <c r="C58" s="43" t="s">
        <v>183</v>
      </c>
      <c r="D58" s="49" t="s">
        <v>31</v>
      </c>
      <c r="E58" s="64">
        <v>3</v>
      </c>
      <c r="F58" s="65"/>
      <c r="G58" s="39"/>
      <c r="H58" s="63">
        <f t="shared" si="5"/>
        <v>0</v>
      </c>
      <c r="I58" s="53">
        <v>612</v>
      </c>
      <c r="J58" s="54">
        <f t="shared" si="6"/>
        <v>1836</v>
      </c>
      <c r="K58" s="54"/>
      <c r="L58" s="54"/>
      <c r="M58" s="81"/>
      <c r="N58" s="83"/>
    </row>
    <row r="59" spans="1:14" ht="45" x14ac:dyDescent="0.25">
      <c r="A59" s="25"/>
      <c r="B59" s="41" t="s">
        <v>361</v>
      </c>
      <c r="C59" s="43" t="s">
        <v>184</v>
      </c>
      <c r="D59" s="49" t="s">
        <v>25</v>
      </c>
      <c r="E59" s="64">
        <v>18</v>
      </c>
      <c r="F59" s="65"/>
      <c r="G59" s="39"/>
      <c r="H59" s="63">
        <f t="shared" si="5"/>
        <v>0</v>
      </c>
      <c r="I59" s="53">
        <v>25.3</v>
      </c>
      <c r="J59" s="54">
        <f t="shared" si="6"/>
        <v>455.40000000000003</v>
      </c>
      <c r="K59" s="54"/>
      <c r="L59" s="54"/>
      <c r="M59" s="81"/>
      <c r="N59" s="83"/>
    </row>
    <row r="60" spans="1:14" ht="30" x14ac:dyDescent="0.25">
      <c r="A60" s="25"/>
      <c r="B60" s="41" t="s">
        <v>362</v>
      </c>
      <c r="C60" s="43" t="s">
        <v>185</v>
      </c>
      <c r="D60" s="49" t="s">
        <v>25</v>
      </c>
      <c r="E60" s="64">
        <v>50</v>
      </c>
      <c r="F60" s="65"/>
      <c r="G60" s="39"/>
      <c r="H60" s="63">
        <f t="shared" si="5"/>
        <v>0</v>
      </c>
      <c r="I60" s="53">
        <v>38.450000000000003</v>
      </c>
      <c r="J60" s="54">
        <f t="shared" si="6"/>
        <v>1922.5000000000002</v>
      </c>
      <c r="K60" s="54"/>
      <c r="L60" s="54"/>
      <c r="M60" s="81"/>
      <c r="N60" s="83"/>
    </row>
    <row r="61" spans="1:14" ht="15" x14ac:dyDescent="0.25">
      <c r="A61" s="25"/>
      <c r="B61" s="86" t="s">
        <v>38</v>
      </c>
      <c r="C61" s="87" t="s">
        <v>186</v>
      </c>
      <c r="D61" s="88"/>
      <c r="E61" s="89">
        <v>0</v>
      </c>
      <c r="F61" s="90"/>
      <c r="G61" s="91"/>
      <c r="H61" s="92">
        <f>SUM(H62:H81)</f>
        <v>0</v>
      </c>
      <c r="I61" s="53"/>
      <c r="J61" s="70">
        <f>SUM(J62:J81)</f>
        <v>94057.435119999995</v>
      </c>
      <c r="K61" s="54"/>
      <c r="L61" s="54"/>
      <c r="M61" s="81"/>
      <c r="N61" s="83"/>
    </row>
    <row r="62" spans="1:14" ht="150" x14ac:dyDescent="0.25">
      <c r="A62" s="25"/>
      <c r="B62" s="41" t="s">
        <v>363</v>
      </c>
      <c r="C62" s="43" t="s">
        <v>187</v>
      </c>
      <c r="D62" s="49" t="s">
        <v>64</v>
      </c>
      <c r="E62" s="64">
        <v>41</v>
      </c>
      <c r="F62" s="65"/>
      <c r="G62" s="39"/>
      <c r="H62" s="63">
        <f t="shared" si="5"/>
        <v>0</v>
      </c>
      <c r="I62" s="53">
        <v>798.15</v>
      </c>
      <c r="J62" s="54">
        <f t="shared" si="6"/>
        <v>32724.149999999998</v>
      </c>
      <c r="K62" s="54"/>
      <c r="L62" s="54"/>
      <c r="M62" s="81"/>
      <c r="N62" s="83"/>
    </row>
    <row r="63" spans="1:14" ht="75" x14ac:dyDescent="0.25">
      <c r="A63" s="25"/>
      <c r="B63" s="41" t="s">
        <v>364</v>
      </c>
      <c r="C63" s="43" t="s">
        <v>188</v>
      </c>
      <c r="D63" s="49" t="s">
        <v>25</v>
      </c>
      <c r="E63" s="64">
        <v>14</v>
      </c>
      <c r="F63" s="65"/>
      <c r="G63" s="39"/>
      <c r="H63" s="63">
        <f t="shared" si="5"/>
        <v>0</v>
      </c>
      <c r="I63" s="53">
        <v>306.66999999999996</v>
      </c>
      <c r="J63" s="54">
        <f t="shared" si="6"/>
        <v>4293.3799999999992</v>
      </c>
      <c r="K63" s="54"/>
      <c r="L63" s="54"/>
      <c r="M63" s="81"/>
      <c r="N63" s="83"/>
    </row>
    <row r="64" spans="1:14" ht="75" x14ac:dyDescent="0.25">
      <c r="A64" s="25"/>
      <c r="B64" s="41" t="s">
        <v>365</v>
      </c>
      <c r="C64" s="43" t="s">
        <v>189</v>
      </c>
      <c r="D64" s="49" t="s">
        <v>25</v>
      </c>
      <c r="E64" s="64">
        <v>10</v>
      </c>
      <c r="F64" s="65"/>
      <c r="G64" s="39"/>
      <c r="H64" s="63">
        <f t="shared" si="5"/>
        <v>0</v>
      </c>
      <c r="I64" s="53">
        <v>235.89999999999998</v>
      </c>
      <c r="J64" s="54">
        <f t="shared" si="6"/>
        <v>2359</v>
      </c>
      <c r="K64" s="54"/>
      <c r="L64" s="54"/>
      <c r="M64" s="81"/>
      <c r="N64" s="83"/>
    </row>
    <row r="65" spans="1:14" ht="75" x14ac:dyDescent="0.25">
      <c r="A65" s="25"/>
      <c r="B65" s="41" t="s">
        <v>366</v>
      </c>
      <c r="C65" s="43" t="s">
        <v>190</v>
      </c>
      <c r="D65" s="49" t="s">
        <v>25</v>
      </c>
      <c r="E65" s="64">
        <v>24</v>
      </c>
      <c r="F65" s="65"/>
      <c r="G65" s="39"/>
      <c r="H65" s="63">
        <f t="shared" si="5"/>
        <v>0</v>
      </c>
      <c r="I65" s="53">
        <v>168.5</v>
      </c>
      <c r="J65" s="54">
        <f t="shared" si="6"/>
        <v>4044</v>
      </c>
      <c r="K65" s="54"/>
      <c r="L65" s="54"/>
      <c r="M65" s="81"/>
      <c r="N65" s="83"/>
    </row>
    <row r="66" spans="1:14" ht="75" x14ac:dyDescent="0.25">
      <c r="A66" s="25"/>
      <c r="B66" s="41" t="s">
        <v>367</v>
      </c>
      <c r="C66" s="43" t="s">
        <v>191</v>
      </c>
      <c r="D66" s="49" t="s">
        <v>25</v>
      </c>
      <c r="E66" s="64">
        <v>19.100000000000001</v>
      </c>
      <c r="F66" s="65"/>
      <c r="G66" s="39"/>
      <c r="H66" s="63">
        <f t="shared" si="5"/>
        <v>0</v>
      </c>
      <c r="I66" s="53">
        <v>145.12</v>
      </c>
      <c r="J66" s="54">
        <f t="shared" si="6"/>
        <v>2771.7920000000004</v>
      </c>
      <c r="K66" s="54"/>
      <c r="L66" s="54"/>
      <c r="M66" s="81"/>
      <c r="N66" s="83"/>
    </row>
    <row r="67" spans="1:14" ht="60" x14ac:dyDescent="0.25">
      <c r="A67" s="25"/>
      <c r="B67" s="41" t="s">
        <v>368</v>
      </c>
      <c r="C67" s="43" t="s">
        <v>192</v>
      </c>
      <c r="D67" s="49" t="s">
        <v>25</v>
      </c>
      <c r="E67" s="64">
        <v>11.9</v>
      </c>
      <c r="F67" s="65"/>
      <c r="G67" s="39"/>
      <c r="H67" s="63">
        <f t="shared" si="5"/>
        <v>0</v>
      </c>
      <c r="I67" s="53">
        <v>145.1</v>
      </c>
      <c r="J67" s="54">
        <f t="shared" si="6"/>
        <v>1726.69</v>
      </c>
      <c r="K67" s="54"/>
      <c r="L67" s="54"/>
      <c r="M67" s="81"/>
      <c r="N67" s="83"/>
    </row>
    <row r="68" spans="1:14" ht="45" x14ac:dyDescent="0.25">
      <c r="A68" s="25"/>
      <c r="B68" s="41" t="s">
        <v>369</v>
      </c>
      <c r="C68" s="43" t="s">
        <v>193</v>
      </c>
      <c r="D68" s="49" t="s">
        <v>31</v>
      </c>
      <c r="E68" s="64">
        <v>4</v>
      </c>
      <c r="F68" s="65"/>
      <c r="G68" s="39"/>
      <c r="H68" s="63">
        <f t="shared" si="5"/>
        <v>0</v>
      </c>
      <c r="I68" s="53">
        <v>125</v>
      </c>
      <c r="J68" s="54">
        <f t="shared" si="6"/>
        <v>500</v>
      </c>
      <c r="K68" s="54"/>
      <c r="L68" s="54"/>
      <c r="M68" s="81"/>
      <c r="N68" s="83"/>
    </row>
    <row r="69" spans="1:14" ht="60" x14ac:dyDescent="0.25">
      <c r="A69" s="25"/>
      <c r="B69" s="41" t="s">
        <v>370</v>
      </c>
      <c r="C69" s="43" t="s">
        <v>194</v>
      </c>
      <c r="D69" s="49" t="s">
        <v>64</v>
      </c>
      <c r="E69" s="64">
        <v>23</v>
      </c>
      <c r="F69" s="65"/>
      <c r="G69" s="39"/>
      <c r="H69" s="63">
        <f t="shared" si="5"/>
        <v>0</v>
      </c>
      <c r="I69" s="53">
        <v>597.45000000000005</v>
      </c>
      <c r="J69" s="54">
        <f t="shared" si="6"/>
        <v>13741.35</v>
      </c>
      <c r="K69" s="54"/>
      <c r="L69" s="54"/>
      <c r="M69" s="81"/>
      <c r="N69" s="83"/>
    </row>
    <row r="70" spans="1:14" ht="60" x14ac:dyDescent="0.25">
      <c r="A70" s="25"/>
      <c r="B70" s="41" t="s">
        <v>371</v>
      </c>
      <c r="C70" s="43" t="s">
        <v>195</v>
      </c>
      <c r="D70" s="49" t="s">
        <v>25</v>
      </c>
      <c r="E70" s="64">
        <v>15</v>
      </c>
      <c r="F70" s="65"/>
      <c r="G70" s="39"/>
      <c r="H70" s="63">
        <f t="shared" si="5"/>
        <v>0</v>
      </c>
      <c r="I70" s="53">
        <v>62.5</v>
      </c>
      <c r="J70" s="54">
        <f t="shared" si="6"/>
        <v>937.5</v>
      </c>
      <c r="K70" s="54"/>
      <c r="L70" s="54"/>
      <c r="M70" s="81"/>
      <c r="N70" s="83"/>
    </row>
    <row r="71" spans="1:14" ht="60" x14ac:dyDescent="0.25">
      <c r="A71" s="25"/>
      <c r="B71" s="41" t="s">
        <v>372</v>
      </c>
      <c r="C71" s="43" t="s">
        <v>196</v>
      </c>
      <c r="D71" s="49" t="s">
        <v>25</v>
      </c>
      <c r="E71" s="64">
        <v>14.72</v>
      </c>
      <c r="F71" s="65"/>
      <c r="G71" s="39"/>
      <c r="H71" s="63">
        <f t="shared" si="5"/>
        <v>0</v>
      </c>
      <c r="I71" s="53">
        <v>88.4</v>
      </c>
      <c r="J71" s="54">
        <f t="shared" si="6"/>
        <v>1301.248</v>
      </c>
      <c r="K71" s="54"/>
      <c r="L71" s="54"/>
      <c r="M71" s="81"/>
      <c r="N71" s="83"/>
    </row>
    <row r="72" spans="1:14" ht="120" x14ac:dyDescent="0.25">
      <c r="A72" s="25"/>
      <c r="B72" s="41" t="s">
        <v>373</v>
      </c>
      <c r="C72" s="43" t="s">
        <v>197</v>
      </c>
      <c r="D72" s="49" t="s">
        <v>31</v>
      </c>
      <c r="E72" s="64">
        <v>3</v>
      </c>
      <c r="F72" s="65"/>
      <c r="G72" s="39"/>
      <c r="H72" s="63">
        <f t="shared" si="5"/>
        <v>0</v>
      </c>
      <c r="I72" s="53">
        <v>845.12</v>
      </c>
      <c r="J72" s="54">
        <f t="shared" si="6"/>
        <v>2535.36</v>
      </c>
      <c r="K72" s="54"/>
      <c r="L72" s="54"/>
      <c r="M72" s="81"/>
      <c r="N72" s="83"/>
    </row>
    <row r="73" spans="1:14" ht="120" x14ac:dyDescent="0.25">
      <c r="A73" s="25"/>
      <c r="B73" s="41" t="s">
        <v>374</v>
      </c>
      <c r="C73" s="43" t="s">
        <v>198</v>
      </c>
      <c r="D73" s="49" t="s">
        <v>31</v>
      </c>
      <c r="E73" s="64">
        <v>2</v>
      </c>
      <c r="F73" s="65"/>
      <c r="G73" s="39"/>
      <c r="H73" s="63">
        <f t="shared" si="5"/>
        <v>0</v>
      </c>
      <c r="I73" s="53">
        <v>965.78</v>
      </c>
      <c r="J73" s="54">
        <f t="shared" si="6"/>
        <v>1931.56</v>
      </c>
      <c r="K73" s="54"/>
      <c r="L73" s="54"/>
      <c r="M73" s="81"/>
      <c r="N73" s="83"/>
    </row>
    <row r="74" spans="1:14" ht="135" x14ac:dyDescent="0.25">
      <c r="A74" s="25"/>
      <c r="B74" s="41" t="s">
        <v>375</v>
      </c>
      <c r="C74" s="43" t="s">
        <v>199</v>
      </c>
      <c r="D74" s="49" t="s">
        <v>31</v>
      </c>
      <c r="E74" s="64">
        <v>2</v>
      </c>
      <c r="F74" s="65"/>
      <c r="G74" s="39"/>
      <c r="H74" s="63">
        <f t="shared" si="5"/>
        <v>0</v>
      </c>
      <c r="I74" s="53">
        <v>1215.69</v>
      </c>
      <c r="J74" s="54">
        <f t="shared" si="6"/>
        <v>2431.38</v>
      </c>
      <c r="K74" s="54"/>
      <c r="L74" s="54"/>
      <c r="M74" s="81"/>
      <c r="N74" s="83"/>
    </row>
    <row r="75" spans="1:14" ht="150" x14ac:dyDescent="0.25">
      <c r="A75" s="25"/>
      <c r="B75" s="41" t="s">
        <v>376</v>
      </c>
      <c r="C75" s="43" t="s">
        <v>200</v>
      </c>
      <c r="D75" s="49" t="s">
        <v>31</v>
      </c>
      <c r="E75" s="64">
        <v>1</v>
      </c>
      <c r="F75" s="65"/>
      <c r="G75" s="39"/>
      <c r="H75" s="63">
        <f t="shared" si="5"/>
        <v>0</v>
      </c>
      <c r="I75" s="53">
        <v>985.4</v>
      </c>
      <c r="J75" s="54">
        <f t="shared" si="6"/>
        <v>985.4</v>
      </c>
      <c r="K75" s="54"/>
      <c r="L75" s="54"/>
      <c r="M75" s="81"/>
      <c r="N75" s="83"/>
    </row>
    <row r="76" spans="1:14" ht="45" x14ac:dyDescent="0.25">
      <c r="A76" s="25"/>
      <c r="B76" s="41" t="s">
        <v>377</v>
      </c>
      <c r="C76" s="43" t="s">
        <v>201</v>
      </c>
      <c r="D76" s="49" t="s">
        <v>31</v>
      </c>
      <c r="E76" s="64">
        <v>2</v>
      </c>
      <c r="F76" s="65"/>
      <c r="G76" s="39"/>
      <c r="H76" s="63">
        <f t="shared" si="5"/>
        <v>0</v>
      </c>
      <c r="I76" s="53">
        <v>2650.2</v>
      </c>
      <c r="J76" s="54">
        <f t="shared" si="6"/>
        <v>5300.4</v>
      </c>
      <c r="K76" s="54"/>
      <c r="L76" s="54"/>
      <c r="M76" s="81"/>
      <c r="N76" s="83"/>
    </row>
    <row r="77" spans="1:14" ht="45" x14ac:dyDescent="0.25">
      <c r="A77" s="25"/>
      <c r="B77" s="41" t="s">
        <v>378</v>
      </c>
      <c r="C77" s="43" t="s">
        <v>202</v>
      </c>
      <c r="D77" s="49" t="s">
        <v>31</v>
      </c>
      <c r="E77" s="64">
        <v>1</v>
      </c>
      <c r="F77" s="65"/>
      <c r="G77" s="39"/>
      <c r="H77" s="63">
        <f t="shared" si="5"/>
        <v>0</v>
      </c>
      <c r="I77" s="53">
        <v>640.1</v>
      </c>
      <c r="J77" s="54">
        <f t="shared" si="6"/>
        <v>640.1</v>
      </c>
      <c r="K77" s="54"/>
      <c r="L77" s="54"/>
      <c r="M77" s="81"/>
      <c r="N77" s="83"/>
    </row>
    <row r="78" spans="1:14" ht="45" x14ac:dyDescent="0.25">
      <c r="A78" s="25"/>
      <c r="B78" s="41" t="s">
        <v>379</v>
      </c>
      <c r="C78" s="43" t="s">
        <v>203</v>
      </c>
      <c r="D78" s="49" t="s">
        <v>31</v>
      </c>
      <c r="E78" s="64">
        <v>1</v>
      </c>
      <c r="F78" s="65"/>
      <c r="G78" s="39"/>
      <c r="H78" s="63">
        <f t="shared" si="5"/>
        <v>0</v>
      </c>
      <c r="I78" s="53">
        <v>3840</v>
      </c>
      <c r="J78" s="54">
        <f t="shared" si="6"/>
        <v>3840</v>
      </c>
      <c r="K78" s="54"/>
      <c r="L78" s="54"/>
      <c r="M78" s="81"/>
      <c r="N78" s="83"/>
    </row>
    <row r="79" spans="1:14" ht="60" x14ac:dyDescent="0.25">
      <c r="A79" s="25"/>
      <c r="B79" s="41" t="s">
        <v>380</v>
      </c>
      <c r="C79" s="43" t="s">
        <v>204</v>
      </c>
      <c r="D79" s="49" t="s">
        <v>107</v>
      </c>
      <c r="E79" s="64">
        <v>1</v>
      </c>
      <c r="F79" s="65"/>
      <c r="G79" s="39"/>
      <c r="H79" s="63">
        <f t="shared" si="5"/>
        <v>0</v>
      </c>
      <c r="I79" s="53">
        <v>9763</v>
      </c>
      <c r="J79" s="54">
        <f t="shared" si="6"/>
        <v>9763</v>
      </c>
      <c r="K79" s="54"/>
      <c r="L79" s="54"/>
      <c r="M79" s="81"/>
      <c r="N79" s="83"/>
    </row>
    <row r="80" spans="1:14" ht="30" x14ac:dyDescent="0.25">
      <c r="A80" s="25"/>
      <c r="B80" s="41" t="s">
        <v>381</v>
      </c>
      <c r="C80" s="43" t="s">
        <v>205</v>
      </c>
      <c r="D80" s="49" t="s">
        <v>107</v>
      </c>
      <c r="E80" s="64">
        <v>5</v>
      </c>
      <c r="F80" s="65"/>
      <c r="G80" s="39"/>
      <c r="H80" s="63">
        <f t="shared" si="5"/>
        <v>0</v>
      </c>
      <c r="I80" s="53">
        <v>306.29760000000005</v>
      </c>
      <c r="J80" s="54">
        <f t="shared" si="6"/>
        <v>1531.4880000000003</v>
      </c>
      <c r="K80" s="54"/>
      <c r="L80" s="54"/>
      <c r="M80" s="81"/>
      <c r="N80" s="83"/>
    </row>
    <row r="81" spans="1:14" ht="45" x14ac:dyDescent="0.25">
      <c r="A81" s="25"/>
      <c r="B81" s="41" t="s">
        <v>382</v>
      </c>
      <c r="C81" s="43" t="s">
        <v>98</v>
      </c>
      <c r="D81" s="49" t="s">
        <v>274</v>
      </c>
      <c r="E81" s="64">
        <v>16.399999999999999</v>
      </c>
      <c r="F81" s="65"/>
      <c r="G81" s="39"/>
      <c r="H81" s="63">
        <f t="shared" si="5"/>
        <v>0</v>
      </c>
      <c r="I81" s="53">
        <v>42.660800000000009</v>
      </c>
      <c r="J81" s="54">
        <f t="shared" si="6"/>
        <v>699.6371200000001</v>
      </c>
      <c r="K81" s="54"/>
      <c r="L81" s="54"/>
      <c r="M81" s="81"/>
      <c r="N81" s="83"/>
    </row>
    <row r="82" spans="1:14" ht="15" x14ac:dyDescent="0.25">
      <c r="A82" s="25"/>
      <c r="B82" s="86" t="s">
        <v>39</v>
      </c>
      <c r="C82" s="87" t="s">
        <v>113</v>
      </c>
      <c r="D82" s="88"/>
      <c r="E82" s="89">
        <v>0</v>
      </c>
      <c r="F82" s="90"/>
      <c r="G82" s="91"/>
      <c r="H82" s="92">
        <f>SUM(H83:H86)</f>
        <v>0</v>
      </c>
      <c r="I82" s="53"/>
      <c r="J82" s="70">
        <f>SUM(J83:J86)</f>
        <v>19298.12</v>
      </c>
      <c r="K82" s="54"/>
      <c r="L82" s="54"/>
      <c r="M82" s="81"/>
      <c r="N82" s="83"/>
    </row>
    <row r="83" spans="1:14" ht="45" x14ac:dyDescent="0.25">
      <c r="A83" s="25"/>
      <c r="B83" s="41" t="s">
        <v>383</v>
      </c>
      <c r="C83" s="43" t="s">
        <v>206</v>
      </c>
      <c r="D83" s="49" t="s">
        <v>64</v>
      </c>
      <c r="E83" s="64">
        <v>3</v>
      </c>
      <c r="F83" s="65"/>
      <c r="G83" s="39"/>
      <c r="H83" s="63">
        <f t="shared" si="5"/>
        <v>0</v>
      </c>
      <c r="I83" s="53">
        <v>395.74</v>
      </c>
      <c r="J83" s="54">
        <f t="shared" si="6"/>
        <v>1187.22</v>
      </c>
      <c r="K83" s="54"/>
      <c r="L83" s="54"/>
      <c r="M83" s="81"/>
      <c r="N83" s="83"/>
    </row>
    <row r="84" spans="1:14" ht="60" x14ac:dyDescent="0.25">
      <c r="A84" s="25"/>
      <c r="B84" s="41" t="s">
        <v>384</v>
      </c>
      <c r="C84" s="43" t="s">
        <v>207</v>
      </c>
      <c r="D84" s="49" t="s">
        <v>25</v>
      </c>
      <c r="E84" s="64">
        <v>18.600000000000001</v>
      </c>
      <c r="F84" s="65"/>
      <c r="G84" s="39"/>
      <c r="H84" s="63">
        <f t="shared" si="5"/>
        <v>0</v>
      </c>
      <c r="I84" s="53">
        <v>176.5</v>
      </c>
      <c r="J84" s="54">
        <f t="shared" si="6"/>
        <v>3282.9</v>
      </c>
      <c r="K84" s="54"/>
      <c r="L84" s="54"/>
      <c r="M84" s="81"/>
      <c r="N84" s="83"/>
    </row>
    <row r="85" spans="1:14" ht="90" x14ac:dyDescent="0.25">
      <c r="A85" s="25"/>
      <c r="B85" s="41" t="s">
        <v>385</v>
      </c>
      <c r="C85" s="43" t="s">
        <v>208</v>
      </c>
      <c r="D85" s="49" t="s">
        <v>31</v>
      </c>
      <c r="E85" s="64">
        <v>1</v>
      </c>
      <c r="F85" s="65"/>
      <c r="G85" s="39"/>
      <c r="H85" s="63">
        <f t="shared" si="5"/>
        <v>0</v>
      </c>
      <c r="I85" s="53">
        <v>4978</v>
      </c>
      <c r="J85" s="54">
        <f t="shared" si="6"/>
        <v>4978</v>
      </c>
      <c r="K85" s="54"/>
      <c r="L85" s="54"/>
      <c r="M85" s="81"/>
      <c r="N85" s="83"/>
    </row>
    <row r="86" spans="1:14" ht="60" x14ac:dyDescent="0.25">
      <c r="A86" s="25"/>
      <c r="B86" s="41" t="s">
        <v>386</v>
      </c>
      <c r="C86" s="43" t="s">
        <v>209</v>
      </c>
      <c r="D86" s="49" t="s">
        <v>31</v>
      </c>
      <c r="E86" s="64">
        <v>1</v>
      </c>
      <c r="F86" s="65"/>
      <c r="G86" s="39"/>
      <c r="H86" s="63">
        <f t="shared" si="5"/>
        <v>0</v>
      </c>
      <c r="I86" s="53">
        <v>9850</v>
      </c>
      <c r="J86" s="54">
        <f t="shared" si="6"/>
        <v>9850</v>
      </c>
      <c r="K86" s="54"/>
      <c r="L86" s="54"/>
      <c r="M86" s="81"/>
      <c r="N86" s="83"/>
    </row>
    <row r="87" spans="1:14" ht="15" x14ac:dyDescent="0.25">
      <c r="A87" s="25"/>
      <c r="B87" s="86" t="s">
        <v>40</v>
      </c>
      <c r="C87" s="87" t="s">
        <v>210</v>
      </c>
      <c r="D87" s="88"/>
      <c r="E87" s="89">
        <v>0</v>
      </c>
      <c r="F87" s="90"/>
      <c r="G87" s="91"/>
      <c r="H87" s="92">
        <f>SUM(H88:H96)</f>
        <v>0</v>
      </c>
      <c r="I87" s="53"/>
      <c r="J87" s="70">
        <f>SUM(J88:J96)</f>
        <v>215255.842256</v>
      </c>
      <c r="K87" s="54"/>
      <c r="L87" s="54"/>
      <c r="M87" s="81"/>
      <c r="N87" s="83"/>
    </row>
    <row r="88" spans="1:14" ht="105" x14ac:dyDescent="0.25">
      <c r="A88" s="25"/>
      <c r="B88" s="41" t="s">
        <v>387</v>
      </c>
      <c r="C88" s="66" t="s">
        <v>211</v>
      </c>
      <c r="D88" s="49" t="s">
        <v>31</v>
      </c>
      <c r="E88" s="64">
        <v>11</v>
      </c>
      <c r="F88" s="65"/>
      <c r="G88" s="39"/>
      <c r="H88" s="63">
        <f t="shared" si="5"/>
        <v>0</v>
      </c>
      <c r="I88" s="53">
        <v>6500</v>
      </c>
      <c r="J88" s="54">
        <f t="shared" si="6"/>
        <v>71500</v>
      </c>
      <c r="K88" s="54"/>
      <c r="L88" s="54"/>
      <c r="M88" s="81"/>
      <c r="N88" s="83"/>
    </row>
    <row r="89" spans="1:14" ht="105" x14ac:dyDescent="0.25">
      <c r="A89" s="25"/>
      <c r="B89" s="41" t="s">
        <v>388</v>
      </c>
      <c r="C89" s="43" t="s">
        <v>212</v>
      </c>
      <c r="D89" s="49" t="s">
        <v>31</v>
      </c>
      <c r="E89" s="64">
        <v>2</v>
      </c>
      <c r="F89" s="65"/>
      <c r="G89" s="39"/>
      <c r="H89" s="63">
        <f t="shared" si="5"/>
        <v>0</v>
      </c>
      <c r="I89" s="53">
        <v>9500</v>
      </c>
      <c r="J89" s="54">
        <f t="shared" si="6"/>
        <v>19000</v>
      </c>
      <c r="K89" s="54"/>
      <c r="L89" s="54"/>
      <c r="M89" s="81"/>
      <c r="N89" s="83"/>
    </row>
    <row r="90" spans="1:14" ht="135" x14ac:dyDescent="0.25">
      <c r="A90" s="25"/>
      <c r="B90" s="41" t="s">
        <v>389</v>
      </c>
      <c r="C90" s="43" t="s">
        <v>213</v>
      </c>
      <c r="D90" s="49" t="s">
        <v>31</v>
      </c>
      <c r="E90" s="64">
        <v>1</v>
      </c>
      <c r="F90" s="65"/>
      <c r="G90" s="39"/>
      <c r="H90" s="63">
        <f t="shared" si="5"/>
        <v>0</v>
      </c>
      <c r="I90" s="53">
        <v>14600</v>
      </c>
      <c r="J90" s="54">
        <f t="shared" si="6"/>
        <v>14600</v>
      </c>
      <c r="K90" s="54"/>
      <c r="L90" s="54"/>
      <c r="M90" s="81"/>
      <c r="N90" s="83"/>
    </row>
    <row r="91" spans="1:14" ht="45" x14ac:dyDescent="0.25">
      <c r="A91" s="25"/>
      <c r="B91" s="41" t="s">
        <v>390</v>
      </c>
      <c r="C91" s="43" t="s">
        <v>214</v>
      </c>
      <c r="D91" s="49" t="s">
        <v>31</v>
      </c>
      <c r="E91" s="64">
        <v>13</v>
      </c>
      <c r="F91" s="65"/>
      <c r="G91" s="39"/>
      <c r="H91" s="63">
        <f t="shared" si="5"/>
        <v>0</v>
      </c>
      <c r="I91" s="53">
        <v>1785</v>
      </c>
      <c r="J91" s="54">
        <f t="shared" si="6"/>
        <v>23205</v>
      </c>
      <c r="K91" s="54"/>
      <c r="L91" s="54"/>
      <c r="M91" s="81"/>
      <c r="N91" s="83"/>
    </row>
    <row r="92" spans="1:14" ht="105" x14ac:dyDescent="0.25">
      <c r="A92" s="25"/>
      <c r="B92" s="41" t="s">
        <v>391</v>
      </c>
      <c r="C92" s="43" t="s">
        <v>215</v>
      </c>
      <c r="D92" s="49" t="s">
        <v>29</v>
      </c>
      <c r="E92" s="64">
        <v>20.45</v>
      </c>
      <c r="F92" s="65"/>
      <c r="G92" s="39"/>
      <c r="H92" s="63">
        <f t="shared" si="5"/>
        <v>0</v>
      </c>
      <c r="I92" s="53">
        <v>1655.3936000000001</v>
      </c>
      <c r="J92" s="54">
        <f t="shared" si="6"/>
        <v>33852.799120000003</v>
      </c>
      <c r="K92" s="54"/>
      <c r="L92" s="54"/>
      <c r="M92" s="81"/>
      <c r="N92" s="83"/>
    </row>
    <row r="93" spans="1:14" ht="45" x14ac:dyDescent="0.25">
      <c r="A93" s="25"/>
      <c r="B93" s="41" t="s">
        <v>392</v>
      </c>
      <c r="C93" s="43" t="s">
        <v>91</v>
      </c>
      <c r="D93" s="49" t="s">
        <v>29</v>
      </c>
      <c r="E93" s="64">
        <v>24.7</v>
      </c>
      <c r="F93" s="65"/>
      <c r="G93" s="39"/>
      <c r="H93" s="63">
        <f t="shared" si="5"/>
        <v>0</v>
      </c>
      <c r="I93" s="53">
        <v>689.04640000000006</v>
      </c>
      <c r="J93" s="54">
        <f t="shared" si="6"/>
        <v>17019.446080000002</v>
      </c>
      <c r="K93" s="54"/>
      <c r="L93" s="54"/>
      <c r="M93" s="81"/>
      <c r="N93" s="83"/>
    </row>
    <row r="94" spans="1:14" ht="60" x14ac:dyDescent="0.25">
      <c r="A94" s="25"/>
      <c r="B94" s="41" t="s">
        <v>393</v>
      </c>
      <c r="C94" s="43" t="s">
        <v>216</v>
      </c>
      <c r="D94" s="49" t="s">
        <v>29</v>
      </c>
      <c r="E94" s="64">
        <v>12</v>
      </c>
      <c r="F94" s="65"/>
      <c r="G94" s="39"/>
      <c r="H94" s="63">
        <f t="shared" si="5"/>
        <v>0</v>
      </c>
      <c r="I94" s="53">
        <v>320.54400000000004</v>
      </c>
      <c r="J94" s="54">
        <f t="shared" si="6"/>
        <v>3846.5280000000002</v>
      </c>
      <c r="K94" s="54"/>
      <c r="L94" s="54"/>
      <c r="M94" s="81"/>
      <c r="N94" s="83"/>
    </row>
    <row r="95" spans="1:14" ht="75" x14ac:dyDescent="0.25">
      <c r="A95" s="25"/>
      <c r="B95" s="41" t="s">
        <v>394</v>
      </c>
      <c r="C95" s="43" t="s">
        <v>217</v>
      </c>
      <c r="D95" s="49" t="s">
        <v>31</v>
      </c>
      <c r="E95" s="64">
        <v>2</v>
      </c>
      <c r="F95" s="65"/>
      <c r="G95" s="39"/>
      <c r="H95" s="63">
        <f t="shared" si="5"/>
        <v>0</v>
      </c>
      <c r="I95" s="53">
        <v>4850</v>
      </c>
      <c r="J95" s="54">
        <f t="shared" si="6"/>
        <v>9700</v>
      </c>
      <c r="K95" s="54"/>
      <c r="L95" s="54"/>
      <c r="M95" s="81"/>
      <c r="N95" s="83"/>
    </row>
    <row r="96" spans="1:14" ht="75" x14ac:dyDescent="0.25">
      <c r="A96" s="25"/>
      <c r="B96" s="41" t="s">
        <v>395</v>
      </c>
      <c r="C96" s="43" t="s">
        <v>94</v>
      </c>
      <c r="D96" s="49" t="s">
        <v>37</v>
      </c>
      <c r="E96" s="64">
        <v>325.48</v>
      </c>
      <c r="F96" s="65"/>
      <c r="G96" s="39"/>
      <c r="H96" s="63">
        <f t="shared" si="5"/>
        <v>0</v>
      </c>
      <c r="I96" s="53">
        <v>69.227200000000011</v>
      </c>
      <c r="J96" s="54">
        <f t="shared" si="6"/>
        <v>22532.069056000004</v>
      </c>
      <c r="K96" s="54"/>
      <c r="L96" s="54"/>
      <c r="M96" s="81"/>
      <c r="N96" s="83"/>
    </row>
    <row r="97" spans="1:14" ht="15" x14ac:dyDescent="0.25">
      <c r="A97" s="25"/>
      <c r="B97" s="86" t="s">
        <v>41</v>
      </c>
      <c r="C97" s="87" t="s">
        <v>218</v>
      </c>
      <c r="D97" s="88"/>
      <c r="E97" s="89">
        <v>0</v>
      </c>
      <c r="F97" s="90"/>
      <c r="G97" s="91"/>
      <c r="H97" s="92">
        <f>SUM(H98:H102)</f>
        <v>0</v>
      </c>
      <c r="I97" s="53"/>
      <c r="J97" s="70">
        <f>SUM(J98:J102)</f>
        <v>311232.98235200002</v>
      </c>
      <c r="K97" s="54"/>
      <c r="L97" s="54"/>
      <c r="M97" s="81"/>
      <c r="N97" s="83"/>
    </row>
    <row r="98" spans="1:14" ht="105" x14ac:dyDescent="0.25">
      <c r="A98" s="25"/>
      <c r="B98" s="41" t="s">
        <v>396</v>
      </c>
      <c r="C98" s="43" t="s">
        <v>219</v>
      </c>
      <c r="D98" s="49" t="s">
        <v>273</v>
      </c>
      <c r="E98" s="64">
        <v>18.5</v>
      </c>
      <c r="F98" s="65"/>
      <c r="G98" s="39"/>
      <c r="H98" s="63">
        <f t="shared" si="5"/>
        <v>0</v>
      </c>
      <c r="I98" s="53">
        <v>473.02080000000001</v>
      </c>
      <c r="J98" s="54">
        <f t="shared" si="6"/>
        <v>8750.8847999999998</v>
      </c>
      <c r="K98" s="54"/>
      <c r="L98" s="54"/>
      <c r="M98" s="81"/>
      <c r="N98" s="83"/>
    </row>
    <row r="99" spans="1:14" ht="45" x14ac:dyDescent="0.25">
      <c r="A99" s="25"/>
      <c r="B99" s="41" t="s">
        <v>397</v>
      </c>
      <c r="C99" s="43" t="s">
        <v>220</v>
      </c>
      <c r="D99" s="49" t="s">
        <v>25</v>
      </c>
      <c r="E99" s="64">
        <v>10.199999999999999</v>
      </c>
      <c r="F99" s="65"/>
      <c r="G99" s="39"/>
      <c r="H99" s="63">
        <f t="shared" si="5"/>
        <v>0</v>
      </c>
      <c r="I99" s="53">
        <v>101.7968</v>
      </c>
      <c r="J99" s="54">
        <f t="shared" si="6"/>
        <v>1038.32736</v>
      </c>
      <c r="K99" s="54"/>
      <c r="L99" s="54"/>
      <c r="M99" s="81"/>
      <c r="N99" s="83"/>
    </row>
    <row r="100" spans="1:14" ht="90" x14ac:dyDescent="0.25">
      <c r="A100" s="25"/>
      <c r="B100" s="41" t="s">
        <v>398</v>
      </c>
      <c r="C100" s="43" t="s">
        <v>221</v>
      </c>
      <c r="D100" s="49" t="s">
        <v>29</v>
      </c>
      <c r="E100" s="64">
        <v>252.51</v>
      </c>
      <c r="F100" s="65"/>
      <c r="G100" s="39"/>
      <c r="H100" s="63">
        <f t="shared" si="5"/>
        <v>0</v>
      </c>
      <c r="I100" s="53">
        <v>92.42240000000001</v>
      </c>
      <c r="J100" s="54">
        <f t="shared" si="6"/>
        <v>23337.580224000001</v>
      </c>
      <c r="K100" s="54"/>
      <c r="L100" s="54"/>
      <c r="M100" s="81"/>
      <c r="N100" s="83"/>
    </row>
    <row r="101" spans="1:14" ht="90" x14ac:dyDescent="0.25">
      <c r="A101" s="25"/>
      <c r="B101" s="41" t="s">
        <v>399</v>
      </c>
      <c r="C101" s="43" t="s">
        <v>222</v>
      </c>
      <c r="D101" s="49" t="s">
        <v>29</v>
      </c>
      <c r="E101" s="64">
        <v>142.01</v>
      </c>
      <c r="F101" s="65"/>
      <c r="G101" s="39"/>
      <c r="H101" s="63">
        <f t="shared" si="5"/>
        <v>0</v>
      </c>
      <c r="I101" s="53">
        <v>885.4</v>
      </c>
      <c r="J101" s="54">
        <f t="shared" si="6"/>
        <v>125735.65399999999</v>
      </c>
      <c r="K101" s="54"/>
      <c r="L101" s="54"/>
      <c r="M101" s="81"/>
      <c r="N101" s="83"/>
    </row>
    <row r="102" spans="1:14" ht="45" x14ac:dyDescent="0.25">
      <c r="A102" s="25"/>
      <c r="B102" s="41" t="s">
        <v>400</v>
      </c>
      <c r="C102" s="43" t="s">
        <v>223</v>
      </c>
      <c r="D102" s="49" t="s">
        <v>29</v>
      </c>
      <c r="E102" s="64">
        <v>221.19</v>
      </c>
      <c r="F102" s="65"/>
      <c r="G102" s="39"/>
      <c r="H102" s="63">
        <f t="shared" si="5"/>
        <v>0</v>
      </c>
      <c r="I102" s="53">
        <v>688.86720000000003</v>
      </c>
      <c r="J102" s="54">
        <f t="shared" si="6"/>
        <v>152370.53596800001</v>
      </c>
      <c r="K102" s="54"/>
      <c r="L102" s="54"/>
      <c r="M102" s="81"/>
      <c r="N102" s="83"/>
    </row>
    <row r="103" spans="1:14" ht="15" x14ac:dyDescent="0.25">
      <c r="A103" s="25"/>
      <c r="B103" s="86" t="s">
        <v>42</v>
      </c>
      <c r="C103" s="87" t="s">
        <v>224</v>
      </c>
      <c r="D103" s="88"/>
      <c r="E103" s="89">
        <v>0</v>
      </c>
      <c r="F103" s="90"/>
      <c r="G103" s="91"/>
      <c r="H103" s="92">
        <f>SUM(H104:H106)</f>
        <v>0</v>
      </c>
      <c r="I103" s="53"/>
      <c r="J103" s="70">
        <f>SUM(J104:J106)</f>
        <v>60140.7736</v>
      </c>
      <c r="K103" s="54"/>
      <c r="L103" s="54"/>
      <c r="M103" s="81"/>
      <c r="N103" s="83"/>
    </row>
    <row r="104" spans="1:14" ht="75" x14ac:dyDescent="0.25">
      <c r="A104" s="25"/>
      <c r="B104" s="41" t="s">
        <v>401</v>
      </c>
      <c r="C104" s="43" t="s">
        <v>225</v>
      </c>
      <c r="D104" s="49" t="s">
        <v>29</v>
      </c>
      <c r="E104" s="64">
        <v>652</v>
      </c>
      <c r="F104" s="65"/>
      <c r="G104" s="39"/>
      <c r="H104" s="63">
        <f t="shared" si="5"/>
        <v>0</v>
      </c>
      <c r="I104" s="53">
        <v>73.2928</v>
      </c>
      <c r="J104" s="54">
        <f t="shared" si="6"/>
        <v>47786.905599999998</v>
      </c>
      <c r="K104" s="54"/>
      <c r="L104" s="54"/>
      <c r="M104" s="81"/>
      <c r="N104" s="83"/>
    </row>
    <row r="105" spans="1:14" ht="165" x14ac:dyDescent="0.25">
      <c r="A105" s="25"/>
      <c r="B105" s="41" t="s">
        <v>402</v>
      </c>
      <c r="C105" s="43" t="s">
        <v>226</v>
      </c>
      <c r="D105" s="49" t="s">
        <v>25</v>
      </c>
      <c r="E105" s="64">
        <v>185</v>
      </c>
      <c r="F105" s="65"/>
      <c r="G105" s="39"/>
      <c r="H105" s="63">
        <f t="shared" si="5"/>
        <v>0</v>
      </c>
      <c r="I105" s="53">
        <v>42.5</v>
      </c>
      <c r="J105" s="54">
        <f t="shared" si="6"/>
        <v>7862.5</v>
      </c>
      <c r="K105" s="54"/>
      <c r="L105" s="54"/>
      <c r="M105" s="81"/>
      <c r="N105" s="83"/>
    </row>
    <row r="106" spans="1:14" ht="180" x14ac:dyDescent="0.25">
      <c r="A106" s="25"/>
      <c r="B106" s="41" t="s">
        <v>403</v>
      </c>
      <c r="C106" s="43" t="s">
        <v>227</v>
      </c>
      <c r="D106" s="49" t="s">
        <v>29</v>
      </c>
      <c r="E106" s="64">
        <v>38.92</v>
      </c>
      <c r="F106" s="65"/>
      <c r="G106" s="39"/>
      <c r="H106" s="63">
        <f t="shared" si="5"/>
        <v>0</v>
      </c>
      <c r="I106" s="53">
        <v>115.4</v>
      </c>
      <c r="J106" s="54">
        <f t="shared" si="6"/>
        <v>4491.3680000000004</v>
      </c>
      <c r="K106" s="54"/>
      <c r="L106" s="54"/>
      <c r="M106" s="81"/>
      <c r="N106" s="83"/>
    </row>
    <row r="107" spans="1:14" ht="15" x14ac:dyDescent="0.25">
      <c r="A107" s="25"/>
      <c r="B107" s="86" t="s">
        <v>43</v>
      </c>
      <c r="C107" s="87" t="s">
        <v>123</v>
      </c>
      <c r="D107" s="88"/>
      <c r="E107" s="89">
        <v>0</v>
      </c>
      <c r="F107" s="90"/>
      <c r="G107" s="91"/>
      <c r="H107" s="92">
        <f>SUM(H108:H118)</f>
        <v>0</v>
      </c>
      <c r="I107" s="53"/>
      <c r="J107" s="70">
        <f>SUM(J108:J118)</f>
        <v>217616.6428</v>
      </c>
      <c r="K107" s="54"/>
      <c r="L107" s="54"/>
      <c r="M107" s="81"/>
      <c r="N107" s="83"/>
    </row>
    <row r="108" spans="1:14" ht="90" x14ac:dyDescent="0.25">
      <c r="A108" s="25"/>
      <c r="B108" s="41" t="s">
        <v>404</v>
      </c>
      <c r="C108" s="43" t="s">
        <v>124</v>
      </c>
      <c r="D108" s="49" t="s">
        <v>31</v>
      </c>
      <c r="E108" s="64">
        <v>5</v>
      </c>
      <c r="F108" s="65"/>
      <c r="G108" s="39"/>
      <c r="H108" s="63">
        <f t="shared" si="5"/>
        <v>0</v>
      </c>
      <c r="I108" s="53">
        <v>4415.0960000000005</v>
      </c>
      <c r="J108" s="54">
        <f t="shared" si="6"/>
        <v>22075.480000000003</v>
      </c>
      <c r="K108" s="54"/>
      <c r="L108" s="54"/>
      <c r="M108" s="81"/>
      <c r="N108" s="83"/>
    </row>
    <row r="109" spans="1:14" ht="120" x14ac:dyDescent="0.25">
      <c r="A109" s="25"/>
      <c r="B109" s="41" t="s">
        <v>405</v>
      </c>
      <c r="C109" s="43" t="s">
        <v>228</v>
      </c>
      <c r="D109" s="49" t="s">
        <v>31</v>
      </c>
      <c r="E109" s="64">
        <v>7</v>
      </c>
      <c r="F109" s="65"/>
      <c r="G109" s="39"/>
      <c r="H109" s="63">
        <f t="shared" si="5"/>
        <v>0</v>
      </c>
      <c r="I109" s="53">
        <v>3581.2784000000006</v>
      </c>
      <c r="J109" s="54">
        <f t="shared" si="6"/>
        <v>25068.948800000006</v>
      </c>
      <c r="K109" s="54"/>
      <c r="L109" s="54"/>
      <c r="M109" s="81"/>
      <c r="N109" s="83"/>
    </row>
    <row r="110" spans="1:14" ht="45" x14ac:dyDescent="0.25">
      <c r="A110" s="25"/>
      <c r="B110" s="41" t="s">
        <v>406</v>
      </c>
      <c r="C110" s="66" t="s">
        <v>311</v>
      </c>
      <c r="D110" s="49" t="s">
        <v>31</v>
      </c>
      <c r="E110" s="64">
        <v>10</v>
      </c>
      <c r="F110" s="65"/>
      <c r="G110" s="39"/>
      <c r="H110" s="63">
        <f t="shared" ref="H110:H177" si="7">+F110*E110</f>
        <v>0</v>
      </c>
      <c r="I110" s="53">
        <v>3165.7248000000004</v>
      </c>
      <c r="J110" s="54">
        <f t="shared" si="6"/>
        <v>31657.248000000003</v>
      </c>
      <c r="K110" s="54"/>
      <c r="L110" s="54"/>
      <c r="M110" s="81"/>
      <c r="N110" s="83"/>
    </row>
    <row r="111" spans="1:14" ht="45" x14ac:dyDescent="0.25">
      <c r="A111" s="25"/>
      <c r="B111" s="41" t="s">
        <v>407</v>
      </c>
      <c r="C111" s="43" t="s">
        <v>129</v>
      </c>
      <c r="D111" s="49" t="s">
        <v>107</v>
      </c>
      <c r="E111" s="64">
        <v>10</v>
      </c>
      <c r="F111" s="65"/>
      <c r="G111" s="39"/>
      <c r="H111" s="63">
        <f t="shared" si="7"/>
        <v>0</v>
      </c>
      <c r="I111" s="53">
        <v>2420.4767999999999</v>
      </c>
      <c r="J111" s="54">
        <f t="shared" si="6"/>
        <v>24204.768</v>
      </c>
      <c r="K111" s="54"/>
      <c r="L111" s="54"/>
      <c r="M111" s="81"/>
      <c r="N111" s="83"/>
    </row>
    <row r="112" spans="1:14" ht="45" x14ac:dyDescent="0.25">
      <c r="A112" s="25"/>
      <c r="B112" s="41" t="s">
        <v>408</v>
      </c>
      <c r="C112" s="43" t="s">
        <v>229</v>
      </c>
      <c r="D112" s="49" t="s">
        <v>107</v>
      </c>
      <c r="E112" s="64">
        <v>5</v>
      </c>
      <c r="F112" s="65"/>
      <c r="G112" s="39"/>
      <c r="H112" s="63">
        <f t="shared" si="7"/>
        <v>0</v>
      </c>
      <c r="I112" s="53">
        <v>2326.3296</v>
      </c>
      <c r="J112" s="54">
        <f t="shared" si="6"/>
        <v>11631.648000000001</v>
      </c>
      <c r="K112" s="54"/>
      <c r="L112" s="54"/>
      <c r="M112" s="81"/>
      <c r="N112" s="83"/>
    </row>
    <row r="113" spans="1:14" ht="45" x14ac:dyDescent="0.25">
      <c r="A113" s="25"/>
      <c r="B113" s="41" t="s">
        <v>409</v>
      </c>
      <c r="C113" s="43" t="s">
        <v>230</v>
      </c>
      <c r="D113" s="49" t="s">
        <v>31</v>
      </c>
      <c r="E113" s="64">
        <v>1</v>
      </c>
      <c r="F113" s="65"/>
      <c r="G113" s="39"/>
      <c r="H113" s="63">
        <f t="shared" si="7"/>
        <v>0</v>
      </c>
      <c r="I113" s="53">
        <v>1670</v>
      </c>
      <c r="J113" s="54">
        <f t="shared" si="6"/>
        <v>1670</v>
      </c>
      <c r="K113" s="54"/>
      <c r="L113" s="54"/>
      <c r="M113" s="81"/>
      <c r="N113" s="83"/>
    </row>
    <row r="114" spans="1:14" ht="90" x14ac:dyDescent="0.25">
      <c r="A114" s="25"/>
      <c r="B114" s="41" t="s">
        <v>410</v>
      </c>
      <c r="C114" s="66" t="s">
        <v>275</v>
      </c>
      <c r="D114" s="49" t="s">
        <v>31</v>
      </c>
      <c r="E114" s="64">
        <v>3</v>
      </c>
      <c r="F114" s="65"/>
      <c r="G114" s="39"/>
      <c r="H114" s="63">
        <f t="shared" si="7"/>
        <v>0</v>
      </c>
      <c r="I114" s="53">
        <v>14428.8</v>
      </c>
      <c r="J114" s="54">
        <f t="shared" si="6"/>
        <v>43286.399999999994</v>
      </c>
      <c r="K114" s="54"/>
      <c r="L114" s="54"/>
      <c r="M114" s="81"/>
      <c r="N114" s="83"/>
    </row>
    <row r="115" spans="1:14" ht="90" x14ac:dyDescent="0.25">
      <c r="A115" s="25"/>
      <c r="B115" s="41" t="s">
        <v>411</v>
      </c>
      <c r="C115" s="43" t="s">
        <v>276</v>
      </c>
      <c r="D115" s="49" t="s">
        <v>31</v>
      </c>
      <c r="E115" s="64">
        <v>1</v>
      </c>
      <c r="F115" s="65"/>
      <c r="G115" s="39"/>
      <c r="H115" s="63">
        <f t="shared" si="7"/>
        <v>0</v>
      </c>
      <c r="I115" s="53">
        <v>15848.4</v>
      </c>
      <c r="J115" s="54">
        <f t="shared" si="6"/>
        <v>15848.4</v>
      </c>
      <c r="K115" s="54"/>
      <c r="L115" s="54"/>
      <c r="M115" s="81"/>
      <c r="N115" s="83"/>
    </row>
    <row r="116" spans="1:14" ht="60" x14ac:dyDescent="0.25">
      <c r="A116" s="25"/>
      <c r="B116" s="41" t="s">
        <v>412</v>
      </c>
      <c r="C116" s="66" t="s">
        <v>231</v>
      </c>
      <c r="D116" s="49" t="s">
        <v>31</v>
      </c>
      <c r="E116" s="64">
        <v>7</v>
      </c>
      <c r="F116" s="65"/>
      <c r="G116" s="39"/>
      <c r="H116" s="63">
        <f t="shared" si="7"/>
        <v>0</v>
      </c>
      <c r="I116" s="53">
        <v>1995</v>
      </c>
      <c r="J116" s="54">
        <f t="shared" si="6"/>
        <v>13965</v>
      </c>
      <c r="K116" s="54"/>
      <c r="L116" s="54"/>
      <c r="M116" s="81"/>
      <c r="N116" s="83"/>
    </row>
    <row r="117" spans="1:14" ht="60" x14ac:dyDescent="0.25">
      <c r="A117" s="25"/>
      <c r="B117" s="41" t="s">
        <v>413</v>
      </c>
      <c r="C117" s="43" t="s">
        <v>232</v>
      </c>
      <c r="D117" s="49" t="s">
        <v>31</v>
      </c>
      <c r="E117" s="64">
        <v>5</v>
      </c>
      <c r="F117" s="65"/>
      <c r="G117" s="39"/>
      <c r="H117" s="63">
        <f t="shared" si="7"/>
        <v>0</v>
      </c>
      <c r="I117" s="53">
        <v>2980</v>
      </c>
      <c r="J117" s="54">
        <f t="shared" si="6"/>
        <v>14900</v>
      </c>
      <c r="K117" s="54"/>
      <c r="L117" s="54"/>
      <c r="M117" s="81"/>
      <c r="N117" s="83"/>
    </row>
    <row r="118" spans="1:14" ht="45" x14ac:dyDescent="0.25">
      <c r="A118" s="25"/>
      <c r="B118" s="41" t="s">
        <v>414</v>
      </c>
      <c r="C118" s="66" t="s">
        <v>233</v>
      </c>
      <c r="D118" s="49" t="s">
        <v>31</v>
      </c>
      <c r="E118" s="64">
        <v>5</v>
      </c>
      <c r="F118" s="65"/>
      <c r="G118" s="39"/>
      <c r="H118" s="63">
        <f t="shared" si="7"/>
        <v>0</v>
      </c>
      <c r="I118" s="53">
        <v>2661.75</v>
      </c>
      <c r="J118" s="54">
        <f t="shared" si="6"/>
        <v>13308.75</v>
      </c>
      <c r="K118" s="54"/>
      <c r="L118" s="54"/>
      <c r="M118" s="81"/>
      <c r="N118" s="83"/>
    </row>
    <row r="119" spans="1:14" ht="15" x14ac:dyDescent="0.25">
      <c r="A119" s="25"/>
      <c r="B119" s="86" t="s">
        <v>44</v>
      </c>
      <c r="C119" s="87" t="s">
        <v>154</v>
      </c>
      <c r="D119" s="88"/>
      <c r="E119" s="89">
        <v>0</v>
      </c>
      <c r="F119" s="90"/>
      <c r="G119" s="91"/>
      <c r="H119" s="92">
        <f>SUM(H120:H132)</f>
        <v>0</v>
      </c>
      <c r="I119" s="53"/>
      <c r="J119" s="70">
        <f>SUM(J120:J132)</f>
        <v>315909.16080000001</v>
      </c>
      <c r="K119" s="54"/>
      <c r="L119" s="54"/>
      <c r="M119" s="81"/>
      <c r="N119" s="83"/>
    </row>
    <row r="120" spans="1:14" ht="60" x14ac:dyDescent="0.25">
      <c r="A120" s="25"/>
      <c r="B120" s="41" t="s">
        <v>415</v>
      </c>
      <c r="C120" s="43" t="s">
        <v>234</v>
      </c>
      <c r="D120" s="49" t="s">
        <v>29</v>
      </c>
      <c r="E120" s="64">
        <v>240</v>
      </c>
      <c r="F120" s="65"/>
      <c r="G120" s="39"/>
      <c r="H120" s="63">
        <f t="shared" si="7"/>
        <v>0</v>
      </c>
      <c r="I120" s="53">
        <v>46.043200000000006</v>
      </c>
      <c r="J120" s="54">
        <f t="shared" ref="J120:J177" si="8">+I120*E120</f>
        <v>11050.368000000002</v>
      </c>
      <c r="K120" s="54"/>
      <c r="L120" s="54"/>
      <c r="M120" s="81"/>
      <c r="N120" s="83"/>
    </row>
    <row r="121" spans="1:14" ht="60" x14ac:dyDescent="0.25">
      <c r="A121" s="25"/>
      <c r="B121" s="41" t="s">
        <v>416</v>
      </c>
      <c r="C121" s="43" t="s">
        <v>81</v>
      </c>
      <c r="D121" s="49" t="s">
        <v>32</v>
      </c>
      <c r="E121" s="64">
        <v>24</v>
      </c>
      <c r="F121" s="65"/>
      <c r="G121" s="39"/>
      <c r="H121" s="63">
        <f t="shared" si="7"/>
        <v>0</v>
      </c>
      <c r="I121" s="53">
        <v>552.97760000000005</v>
      </c>
      <c r="J121" s="54">
        <f t="shared" si="8"/>
        <v>13271.4624</v>
      </c>
      <c r="K121" s="54"/>
      <c r="L121" s="54"/>
      <c r="M121" s="81"/>
      <c r="N121" s="83"/>
    </row>
    <row r="122" spans="1:14" ht="45" x14ac:dyDescent="0.25">
      <c r="A122" s="25"/>
      <c r="B122" s="41" t="s">
        <v>417</v>
      </c>
      <c r="C122" s="43" t="s">
        <v>33</v>
      </c>
      <c r="D122" s="49" t="s">
        <v>32</v>
      </c>
      <c r="E122" s="64">
        <v>72</v>
      </c>
      <c r="F122" s="65"/>
      <c r="G122" s="39"/>
      <c r="H122" s="63">
        <f t="shared" si="7"/>
        <v>0</v>
      </c>
      <c r="I122" s="53">
        <v>109.76</v>
      </c>
      <c r="J122" s="54">
        <f t="shared" si="8"/>
        <v>7902.72</v>
      </c>
      <c r="K122" s="54"/>
      <c r="L122" s="54"/>
      <c r="M122" s="81"/>
      <c r="N122" s="83"/>
    </row>
    <row r="123" spans="1:14" ht="45" x14ac:dyDescent="0.25">
      <c r="A123" s="25"/>
      <c r="B123" s="41" t="s">
        <v>418</v>
      </c>
      <c r="C123" s="43" t="s">
        <v>34</v>
      </c>
      <c r="D123" s="49" t="s">
        <v>35</v>
      </c>
      <c r="E123" s="64">
        <v>216</v>
      </c>
      <c r="F123" s="65"/>
      <c r="G123" s="39"/>
      <c r="H123" s="63">
        <f t="shared" si="7"/>
        <v>0</v>
      </c>
      <c r="I123" s="53">
        <v>8.7360000000000007</v>
      </c>
      <c r="J123" s="54">
        <f t="shared" si="8"/>
        <v>1886.9760000000001</v>
      </c>
      <c r="K123" s="54"/>
      <c r="L123" s="54"/>
      <c r="M123" s="81"/>
      <c r="N123" s="83"/>
    </row>
    <row r="124" spans="1:14" ht="135" x14ac:dyDescent="0.25">
      <c r="A124" s="25"/>
      <c r="B124" s="41" t="s">
        <v>419</v>
      </c>
      <c r="C124" s="43" t="s">
        <v>235</v>
      </c>
      <c r="D124" s="49" t="s">
        <v>29</v>
      </c>
      <c r="E124" s="64">
        <v>240</v>
      </c>
      <c r="F124" s="79"/>
      <c r="G124" s="39"/>
      <c r="H124" s="63">
        <f t="shared" si="7"/>
        <v>0</v>
      </c>
      <c r="I124" s="53">
        <v>391.50720000000001</v>
      </c>
      <c r="J124" s="54">
        <f t="shared" si="8"/>
        <v>93961.728000000003</v>
      </c>
      <c r="K124" s="54"/>
      <c r="L124" s="54"/>
      <c r="M124" s="81"/>
      <c r="N124" s="83"/>
    </row>
    <row r="125" spans="1:14" ht="75" x14ac:dyDescent="0.25">
      <c r="A125" s="25"/>
      <c r="B125" s="41" t="s">
        <v>420</v>
      </c>
      <c r="C125" s="43" t="s">
        <v>156</v>
      </c>
      <c r="D125" s="49" t="s">
        <v>29</v>
      </c>
      <c r="E125" s="64">
        <v>250</v>
      </c>
      <c r="F125" s="79"/>
      <c r="G125" s="39"/>
      <c r="H125" s="63">
        <f t="shared" si="7"/>
        <v>0</v>
      </c>
      <c r="I125" s="53">
        <v>409.83</v>
      </c>
      <c r="J125" s="54">
        <f t="shared" si="8"/>
        <v>102457.5</v>
      </c>
      <c r="K125" s="54"/>
      <c r="L125" s="54"/>
      <c r="M125" s="81"/>
      <c r="N125" s="83"/>
    </row>
    <row r="126" spans="1:14" ht="90" x14ac:dyDescent="0.25">
      <c r="A126" s="25"/>
      <c r="B126" s="41" t="s">
        <v>421</v>
      </c>
      <c r="C126" s="43" t="s">
        <v>157</v>
      </c>
      <c r="D126" s="49" t="s">
        <v>25</v>
      </c>
      <c r="E126" s="64">
        <v>170</v>
      </c>
      <c r="F126" s="65"/>
      <c r="G126" s="39"/>
      <c r="H126" s="63">
        <f t="shared" si="7"/>
        <v>0</v>
      </c>
      <c r="I126" s="53">
        <v>92.444800000000015</v>
      </c>
      <c r="J126" s="54">
        <f t="shared" si="8"/>
        <v>15715.616000000002</v>
      </c>
      <c r="K126" s="54"/>
      <c r="L126" s="54"/>
      <c r="M126" s="81"/>
      <c r="N126" s="83"/>
    </row>
    <row r="127" spans="1:14" ht="60" x14ac:dyDescent="0.25">
      <c r="A127" s="25"/>
      <c r="B127" s="41" t="s">
        <v>422</v>
      </c>
      <c r="C127" s="43" t="s">
        <v>236</v>
      </c>
      <c r="D127" s="49" t="s">
        <v>25</v>
      </c>
      <c r="E127" s="64">
        <v>39</v>
      </c>
      <c r="F127" s="65"/>
      <c r="G127" s="39"/>
      <c r="H127" s="63">
        <f t="shared" si="7"/>
        <v>0</v>
      </c>
      <c r="I127" s="53">
        <v>29.4</v>
      </c>
      <c r="J127" s="54">
        <f t="shared" si="8"/>
        <v>1146.5999999999999</v>
      </c>
      <c r="K127" s="54"/>
      <c r="L127" s="54"/>
      <c r="M127" s="81"/>
      <c r="N127" s="83"/>
    </row>
    <row r="128" spans="1:14" ht="210" x14ac:dyDescent="0.25">
      <c r="A128" s="25"/>
      <c r="B128" s="41" t="s">
        <v>423</v>
      </c>
      <c r="C128" s="43" t="s">
        <v>237</v>
      </c>
      <c r="D128" s="49" t="s">
        <v>29</v>
      </c>
      <c r="E128" s="64">
        <v>263</v>
      </c>
      <c r="F128" s="65"/>
      <c r="G128" s="39"/>
      <c r="H128" s="63">
        <f t="shared" si="7"/>
        <v>0</v>
      </c>
      <c r="I128" s="53">
        <v>201.60000000000002</v>
      </c>
      <c r="J128" s="54">
        <f t="shared" si="8"/>
        <v>53020.800000000003</v>
      </c>
      <c r="K128" s="54"/>
      <c r="L128" s="54"/>
      <c r="M128" s="81"/>
      <c r="N128" s="83"/>
    </row>
    <row r="129" spans="1:14" ht="60" x14ac:dyDescent="0.25">
      <c r="A129" s="25"/>
      <c r="B129" s="41" t="s">
        <v>424</v>
      </c>
      <c r="C129" s="43" t="s">
        <v>238</v>
      </c>
      <c r="D129" s="49" t="s">
        <v>25</v>
      </c>
      <c r="E129" s="64">
        <v>14</v>
      </c>
      <c r="F129" s="65"/>
      <c r="G129" s="39"/>
      <c r="H129" s="63">
        <f t="shared" si="7"/>
        <v>0</v>
      </c>
      <c r="I129" s="53">
        <v>125</v>
      </c>
      <c r="J129" s="54">
        <f t="shared" si="8"/>
        <v>1750</v>
      </c>
      <c r="K129" s="54"/>
      <c r="L129" s="54"/>
      <c r="M129" s="81"/>
      <c r="N129" s="83"/>
    </row>
    <row r="130" spans="1:14" ht="45" x14ac:dyDescent="0.25">
      <c r="A130" s="25"/>
      <c r="B130" s="41" t="s">
        <v>425</v>
      </c>
      <c r="C130" s="43" t="s">
        <v>83</v>
      </c>
      <c r="D130" s="49" t="s">
        <v>25</v>
      </c>
      <c r="E130" s="64">
        <v>29</v>
      </c>
      <c r="F130" s="65"/>
      <c r="G130" s="39"/>
      <c r="H130" s="63">
        <f t="shared" si="7"/>
        <v>0</v>
      </c>
      <c r="I130" s="53">
        <v>116.73760000000001</v>
      </c>
      <c r="J130" s="54">
        <f t="shared" si="8"/>
        <v>3385.3904000000002</v>
      </c>
      <c r="K130" s="54"/>
      <c r="L130" s="54"/>
      <c r="M130" s="81"/>
      <c r="N130" s="83"/>
    </row>
    <row r="131" spans="1:14" ht="30" x14ac:dyDescent="0.25">
      <c r="A131" s="25"/>
      <c r="B131" s="41" t="s">
        <v>426</v>
      </c>
      <c r="C131" s="43" t="s">
        <v>239</v>
      </c>
      <c r="D131" s="49" t="s">
        <v>31</v>
      </c>
      <c r="E131" s="64">
        <v>1</v>
      </c>
      <c r="F131" s="65"/>
      <c r="G131" s="39"/>
      <c r="H131" s="63">
        <f t="shared" si="7"/>
        <v>0</v>
      </c>
      <c r="I131" s="53">
        <v>1360</v>
      </c>
      <c r="J131" s="54">
        <f t="shared" si="8"/>
        <v>1360</v>
      </c>
      <c r="K131" s="54"/>
      <c r="L131" s="54"/>
      <c r="M131" s="81"/>
      <c r="N131" s="83"/>
    </row>
    <row r="132" spans="1:14" ht="30" x14ac:dyDescent="0.25">
      <c r="A132" s="25"/>
      <c r="B132" s="41" t="s">
        <v>427</v>
      </c>
      <c r="C132" s="43" t="s">
        <v>240</v>
      </c>
      <c r="D132" s="49" t="s">
        <v>31</v>
      </c>
      <c r="E132" s="64">
        <v>5</v>
      </c>
      <c r="F132" s="65"/>
      <c r="G132" s="39"/>
      <c r="H132" s="63">
        <f t="shared" si="7"/>
        <v>0</v>
      </c>
      <c r="I132" s="53">
        <v>1800</v>
      </c>
      <c r="J132" s="54">
        <f t="shared" si="8"/>
        <v>9000</v>
      </c>
      <c r="K132" s="54"/>
      <c r="L132" s="54"/>
      <c r="M132" s="81"/>
      <c r="N132" s="83"/>
    </row>
    <row r="133" spans="1:14" ht="15" x14ac:dyDescent="0.25">
      <c r="A133" s="25"/>
      <c r="B133" s="86" t="s">
        <v>45</v>
      </c>
      <c r="C133" s="87" t="s">
        <v>277</v>
      </c>
      <c r="D133" s="88"/>
      <c r="E133" s="89">
        <v>0</v>
      </c>
      <c r="F133" s="90"/>
      <c r="G133" s="91"/>
      <c r="H133" s="92">
        <f>SUM(H134:H137)</f>
        <v>0</v>
      </c>
      <c r="I133" s="53"/>
      <c r="J133" s="70">
        <f>SUM(J134:J137)</f>
        <v>4248.6711000000005</v>
      </c>
      <c r="K133" s="54"/>
      <c r="L133" s="54"/>
      <c r="M133" s="81"/>
      <c r="N133" s="83"/>
    </row>
    <row r="134" spans="1:14" ht="15" x14ac:dyDescent="0.25">
      <c r="A134" s="25"/>
      <c r="B134" s="41" t="s">
        <v>428</v>
      </c>
      <c r="C134" s="43" t="s">
        <v>278</v>
      </c>
      <c r="D134" s="49" t="s">
        <v>29</v>
      </c>
      <c r="E134" s="64">
        <v>24.7</v>
      </c>
      <c r="F134" s="65"/>
      <c r="G134" s="39"/>
      <c r="H134" s="63">
        <f t="shared" si="7"/>
        <v>0</v>
      </c>
      <c r="I134" s="53">
        <v>7.14</v>
      </c>
      <c r="J134" s="54">
        <f t="shared" si="8"/>
        <v>176.35799999999998</v>
      </c>
      <c r="K134" s="54"/>
      <c r="L134" s="54"/>
      <c r="M134" s="81"/>
      <c r="N134" s="83"/>
    </row>
    <row r="135" spans="1:14" ht="15" x14ac:dyDescent="0.25">
      <c r="A135" s="25"/>
      <c r="B135" s="41" t="s">
        <v>429</v>
      </c>
      <c r="C135" s="43" t="s">
        <v>279</v>
      </c>
      <c r="D135" s="49" t="s">
        <v>31</v>
      </c>
      <c r="E135" s="64">
        <v>17</v>
      </c>
      <c r="F135" s="65"/>
      <c r="G135" s="39"/>
      <c r="H135" s="63">
        <f t="shared" si="7"/>
        <v>0</v>
      </c>
      <c r="I135" s="53">
        <v>21.85</v>
      </c>
      <c r="J135" s="54">
        <f t="shared" si="8"/>
        <v>371.45000000000005</v>
      </c>
      <c r="K135" s="54"/>
      <c r="L135" s="54"/>
      <c r="M135" s="81"/>
      <c r="N135" s="83"/>
    </row>
    <row r="136" spans="1:14" ht="30" x14ac:dyDescent="0.25">
      <c r="A136" s="25"/>
      <c r="B136" s="41" t="s">
        <v>430</v>
      </c>
      <c r="C136" s="43" t="s">
        <v>280</v>
      </c>
      <c r="D136" s="49" t="s">
        <v>29</v>
      </c>
      <c r="E136" s="64">
        <v>142.01</v>
      </c>
      <c r="F136" s="65"/>
      <c r="G136" s="39"/>
      <c r="H136" s="63">
        <f t="shared" si="7"/>
        <v>0</v>
      </c>
      <c r="I136" s="53">
        <v>11.84</v>
      </c>
      <c r="J136" s="54">
        <f t="shared" si="8"/>
        <v>1681.3983999999998</v>
      </c>
      <c r="K136" s="54"/>
      <c r="L136" s="54"/>
      <c r="M136" s="81"/>
      <c r="N136" s="83"/>
    </row>
    <row r="137" spans="1:14" ht="15" x14ac:dyDescent="0.25">
      <c r="A137" s="25"/>
      <c r="B137" s="41" t="s">
        <v>431</v>
      </c>
      <c r="C137" s="43" t="s">
        <v>281</v>
      </c>
      <c r="D137" s="49" t="s">
        <v>29</v>
      </c>
      <c r="E137" s="64">
        <v>221.19</v>
      </c>
      <c r="F137" s="65"/>
      <c r="G137" s="39"/>
      <c r="H137" s="63">
        <f t="shared" si="7"/>
        <v>0</v>
      </c>
      <c r="I137" s="53">
        <v>9.1300000000000008</v>
      </c>
      <c r="J137" s="54">
        <f t="shared" si="8"/>
        <v>2019.4647000000002</v>
      </c>
      <c r="K137" s="54"/>
      <c r="L137" s="54"/>
      <c r="M137" s="81"/>
      <c r="N137" s="83"/>
    </row>
    <row r="138" spans="1:14" ht="15" x14ac:dyDescent="0.25">
      <c r="A138" s="25"/>
      <c r="B138" s="86" t="s">
        <v>46</v>
      </c>
      <c r="C138" s="87" t="s">
        <v>163</v>
      </c>
      <c r="D138" s="88"/>
      <c r="E138" s="89">
        <v>0</v>
      </c>
      <c r="F138" s="90"/>
      <c r="G138" s="91"/>
      <c r="H138" s="92">
        <f>+H139+H155+H162+H165+H174+H176</f>
        <v>0</v>
      </c>
      <c r="I138" s="53"/>
      <c r="J138" s="73">
        <f>+J139+J155+J162+J165+J174+J176</f>
        <v>137486.91259200001</v>
      </c>
      <c r="K138" s="54"/>
      <c r="L138" s="54"/>
      <c r="M138" s="81"/>
      <c r="N138" s="83"/>
    </row>
    <row r="139" spans="1:14" ht="15" x14ac:dyDescent="0.25">
      <c r="A139" s="25"/>
      <c r="B139" s="94" t="s">
        <v>317</v>
      </c>
      <c r="C139" s="95" t="s">
        <v>291</v>
      </c>
      <c r="D139" s="96"/>
      <c r="E139" s="97">
        <v>0</v>
      </c>
      <c r="F139" s="98"/>
      <c r="G139" s="99"/>
      <c r="H139" s="100">
        <f>SUM(H140:H154)</f>
        <v>0</v>
      </c>
      <c r="I139" s="53"/>
      <c r="J139" s="71">
        <f>SUM(J140:J154)</f>
        <v>75859.662320000003</v>
      </c>
      <c r="K139" s="54"/>
      <c r="L139" s="54"/>
      <c r="M139" s="81"/>
      <c r="N139" s="83"/>
    </row>
    <row r="140" spans="1:14" ht="45" x14ac:dyDescent="0.25">
      <c r="A140" s="25"/>
      <c r="B140" s="41" t="s">
        <v>432</v>
      </c>
      <c r="C140" s="43" t="s">
        <v>164</v>
      </c>
      <c r="D140" s="49" t="s">
        <v>32</v>
      </c>
      <c r="E140" s="64">
        <v>3.01</v>
      </c>
      <c r="F140" s="65"/>
      <c r="G140" s="39"/>
      <c r="H140" s="63">
        <f t="shared" si="7"/>
        <v>0</v>
      </c>
      <c r="I140" s="53">
        <v>717.1</v>
      </c>
      <c r="J140" s="54">
        <f t="shared" si="8"/>
        <v>2158.471</v>
      </c>
      <c r="K140" s="54"/>
      <c r="L140" s="54"/>
      <c r="M140" s="81"/>
      <c r="N140" s="83"/>
    </row>
    <row r="141" spans="1:14" ht="45" x14ac:dyDescent="0.25">
      <c r="A141" s="25"/>
      <c r="B141" s="41" t="s">
        <v>433</v>
      </c>
      <c r="C141" s="43" t="s">
        <v>282</v>
      </c>
      <c r="D141" s="49" t="s">
        <v>32</v>
      </c>
      <c r="E141" s="64">
        <v>2.3199999999999998</v>
      </c>
      <c r="F141" s="65"/>
      <c r="G141" s="39"/>
      <c r="H141" s="63">
        <f t="shared" si="7"/>
        <v>0</v>
      </c>
      <c r="I141" s="53">
        <v>517.24</v>
      </c>
      <c r="J141" s="54">
        <f t="shared" si="8"/>
        <v>1199.9967999999999</v>
      </c>
      <c r="K141" s="54"/>
      <c r="L141" s="54"/>
      <c r="M141" s="81"/>
      <c r="N141" s="83"/>
    </row>
    <row r="142" spans="1:14" ht="45" x14ac:dyDescent="0.25">
      <c r="A142" s="25"/>
      <c r="B142" s="41" t="s">
        <v>434</v>
      </c>
      <c r="C142" s="43" t="s">
        <v>33</v>
      </c>
      <c r="D142" s="49" t="s">
        <v>32</v>
      </c>
      <c r="E142" s="64">
        <v>5.33</v>
      </c>
      <c r="F142" s="65"/>
      <c r="G142" s="39"/>
      <c r="H142" s="63">
        <f t="shared" si="7"/>
        <v>0</v>
      </c>
      <c r="I142" s="53">
        <v>109.76</v>
      </c>
      <c r="J142" s="54">
        <f t="shared" si="8"/>
        <v>585.02080000000001</v>
      </c>
      <c r="K142" s="54"/>
      <c r="L142" s="54"/>
      <c r="M142" s="81"/>
      <c r="N142" s="83"/>
    </row>
    <row r="143" spans="1:14" ht="45" x14ac:dyDescent="0.25">
      <c r="A143" s="25"/>
      <c r="B143" s="41" t="s">
        <v>435</v>
      </c>
      <c r="C143" s="43" t="s">
        <v>34</v>
      </c>
      <c r="D143" s="49" t="s">
        <v>35</v>
      </c>
      <c r="E143" s="64">
        <v>15.99</v>
      </c>
      <c r="F143" s="65"/>
      <c r="G143" s="39"/>
      <c r="H143" s="63">
        <f t="shared" si="7"/>
        <v>0</v>
      </c>
      <c r="I143" s="53">
        <v>8.7360000000000007</v>
      </c>
      <c r="J143" s="54">
        <f t="shared" si="8"/>
        <v>139.68864000000002</v>
      </c>
      <c r="K143" s="54"/>
      <c r="L143" s="54"/>
      <c r="M143" s="81"/>
      <c r="N143" s="83"/>
    </row>
    <row r="144" spans="1:14" ht="45" x14ac:dyDescent="0.25">
      <c r="A144" s="25"/>
      <c r="B144" s="41" t="s">
        <v>436</v>
      </c>
      <c r="C144" s="43" t="s">
        <v>283</v>
      </c>
      <c r="D144" s="49" t="s">
        <v>25</v>
      </c>
      <c r="E144" s="64">
        <v>19.07</v>
      </c>
      <c r="F144" s="65"/>
      <c r="G144" s="39"/>
      <c r="H144" s="63">
        <f t="shared" si="7"/>
        <v>0</v>
      </c>
      <c r="I144" s="53">
        <v>46.54</v>
      </c>
      <c r="J144" s="54">
        <f t="shared" si="8"/>
        <v>887.51779999999997</v>
      </c>
      <c r="K144" s="54"/>
      <c r="L144" s="54"/>
      <c r="M144" s="81"/>
      <c r="N144" s="83"/>
    </row>
    <row r="145" spans="1:14" ht="45" x14ac:dyDescent="0.25">
      <c r="A145" s="25"/>
      <c r="B145" s="41" t="s">
        <v>437</v>
      </c>
      <c r="C145" s="43" t="s">
        <v>284</v>
      </c>
      <c r="D145" s="49" t="s">
        <v>29</v>
      </c>
      <c r="E145" s="64">
        <v>57.36</v>
      </c>
      <c r="F145" s="65"/>
      <c r="G145" s="39"/>
      <c r="H145" s="63">
        <f t="shared" si="7"/>
        <v>0</v>
      </c>
      <c r="I145" s="53">
        <v>15.38</v>
      </c>
      <c r="J145" s="54">
        <f t="shared" si="8"/>
        <v>882.19680000000005</v>
      </c>
      <c r="K145" s="54"/>
      <c r="L145" s="54"/>
      <c r="M145" s="81"/>
      <c r="N145" s="83"/>
    </row>
    <row r="146" spans="1:14" ht="45" x14ac:dyDescent="0.25">
      <c r="A146" s="25"/>
      <c r="B146" s="41" t="s">
        <v>438</v>
      </c>
      <c r="C146" s="43" t="s">
        <v>285</v>
      </c>
      <c r="D146" s="49" t="s">
        <v>32</v>
      </c>
      <c r="E146" s="64">
        <v>20.079999999999998</v>
      </c>
      <c r="F146" s="65"/>
      <c r="G146" s="39"/>
      <c r="H146" s="63">
        <f t="shared" si="7"/>
        <v>0</v>
      </c>
      <c r="I146" s="53">
        <v>126.56</v>
      </c>
      <c r="J146" s="54">
        <f t="shared" si="8"/>
        <v>2541.3247999999999</v>
      </c>
      <c r="K146" s="54"/>
      <c r="L146" s="54"/>
      <c r="M146" s="81"/>
      <c r="N146" s="83"/>
    </row>
    <row r="147" spans="1:14" ht="45" x14ac:dyDescent="0.25">
      <c r="A147" s="25"/>
      <c r="B147" s="41" t="s">
        <v>439</v>
      </c>
      <c r="C147" s="43" t="s">
        <v>286</v>
      </c>
      <c r="D147" s="49" t="s">
        <v>29</v>
      </c>
      <c r="E147" s="64">
        <v>57.36</v>
      </c>
      <c r="F147" s="65"/>
      <c r="G147" s="39"/>
      <c r="H147" s="63">
        <f t="shared" si="7"/>
        <v>0</v>
      </c>
      <c r="I147" s="53">
        <v>20.74</v>
      </c>
      <c r="J147" s="54">
        <f t="shared" si="8"/>
        <v>1189.6463999999999</v>
      </c>
      <c r="K147" s="54"/>
      <c r="L147" s="54"/>
      <c r="M147" s="81"/>
      <c r="N147" s="83"/>
    </row>
    <row r="148" spans="1:14" ht="75" x14ac:dyDescent="0.25">
      <c r="A148" s="25"/>
      <c r="B148" s="41" t="s">
        <v>440</v>
      </c>
      <c r="C148" s="43" t="s">
        <v>287</v>
      </c>
      <c r="D148" s="49" t="s">
        <v>32</v>
      </c>
      <c r="E148" s="64">
        <v>20.079999999999998</v>
      </c>
      <c r="F148" s="65"/>
      <c r="G148" s="39"/>
      <c r="H148" s="63">
        <f t="shared" si="7"/>
        <v>0</v>
      </c>
      <c r="I148" s="53">
        <v>425.48</v>
      </c>
      <c r="J148" s="54">
        <f t="shared" si="8"/>
        <v>8543.6383999999998</v>
      </c>
      <c r="K148" s="54"/>
      <c r="L148" s="54"/>
      <c r="M148" s="81"/>
      <c r="N148" s="83"/>
    </row>
    <row r="149" spans="1:14" ht="90" x14ac:dyDescent="0.25">
      <c r="A149" s="25"/>
      <c r="B149" s="41" t="s">
        <v>441</v>
      </c>
      <c r="C149" s="43" t="s">
        <v>118</v>
      </c>
      <c r="D149" s="49" t="s">
        <v>32</v>
      </c>
      <c r="E149" s="64">
        <v>8.6</v>
      </c>
      <c r="F149" s="65"/>
      <c r="G149" s="39"/>
      <c r="H149" s="63">
        <f t="shared" si="7"/>
        <v>0</v>
      </c>
      <c r="I149" s="53">
        <v>345.9008</v>
      </c>
      <c r="J149" s="54">
        <f t="shared" si="8"/>
        <v>2974.7468799999997</v>
      </c>
      <c r="K149" s="54"/>
      <c r="L149" s="54"/>
      <c r="M149" s="81"/>
      <c r="N149" s="83"/>
    </row>
    <row r="150" spans="1:14" ht="135" x14ac:dyDescent="0.25">
      <c r="A150" s="25"/>
      <c r="B150" s="41" t="s">
        <v>442</v>
      </c>
      <c r="C150" s="66" t="s">
        <v>312</v>
      </c>
      <c r="D150" s="49" t="s">
        <v>25</v>
      </c>
      <c r="E150" s="64">
        <v>14.75</v>
      </c>
      <c r="F150" s="65"/>
      <c r="G150" s="39"/>
      <c r="H150" s="63">
        <f t="shared" si="7"/>
        <v>0</v>
      </c>
      <c r="I150" s="53">
        <v>347.12</v>
      </c>
      <c r="J150" s="54">
        <f t="shared" si="8"/>
        <v>5120.0200000000004</v>
      </c>
      <c r="K150" s="54"/>
      <c r="L150" s="54"/>
      <c r="M150" s="81"/>
      <c r="N150" s="83"/>
    </row>
    <row r="151" spans="1:14" ht="120" x14ac:dyDescent="0.25">
      <c r="A151" s="25"/>
      <c r="B151" s="41" t="s">
        <v>443</v>
      </c>
      <c r="C151" s="43" t="s">
        <v>288</v>
      </c>
      <c r="D151" s="49" t="s">
        <v>25</v>
      </c>
      <c r="E151" s="64">
        <v>2.75</v>
      </c>
      <c r="F151" s="65"/>
      <c r="G151" s="39"/>
      <c r="H151" s="63">
        <f t="shared" si="7"/>
        <v>0</v>
      </c>
      <c r="I151" s="53">
        <v>284.12</v>
      </c>
      <c r="J151" s="54">
        <f t="shared" si="8"/>
        <v>781.33</v>
      </c>
      <c r="K151" s="54"/>
      <c r="L151" s="54"/>
      <c r="M151" s="81"/>
      <c r="N151" s="83"/>
    </row>
    <row r="152" spans="1:14" ht="90" x14ac:dyDescent="0.25">
      <c r="A152" s="25"/>
      <c r="B152" s="41" t="s">
        <v>444</v>
      </c>
      <c r="C152" s="43" t="s">
        <v>120</v>
      </c>
      <c r="D152" s="49" t="s">
        <v>29</v>
      </c>
      <c r="E152" s="64">
        <v>65</v>
      </c>
      <c r="F152" s="65"/>
      <c r="G152" s="39"/>
      <c r="H152" s="63">
        <f t="shared" si="7"/>
        <v>0</v>
      </c>
      <c r="I152" s="53">
        <v>341.24160000000006</v>
      </c>
      <c r="J152" s="54">
        <f t="shared" si="8"/>
        <v>22180.704000000005</v>
      </c>
      <c r="K152" s="54"/>
      <c r="L152" s="54"/>
      <c r="M152" s="81"/>
      <c r="N152" s="83"/>
    </row>
    <row r="153" spans="1:14" ht="90" x14ac:dyDescent="0.25">
      <c r="A153" s="25"/>
      <c r="B153" s="41" t="s">
        <v>445</v>
      </c>
      <c r="C153" s="43" t="s">
        <v>289</v>
      </c>
      <c r="D153" s="49" t="s">
        <v>31</v>
      </c>
      <c r="E153" s="64">
        <v>4</v>
      </c>
      <c r="F153" s="65"/>
      <c r="G153" s="39"/>
      <c r="H153" s="63">
        <f t="shared" si="7"/>
        <v>0</v>
      </c>
      <c r="I153" s="53">
        <v>4233.84</v>
      </c>
      <c r="J153" s="54">
        <f t="shared" si="8"/>
        <v>16935.36</v>
      </c>
      <c r="K153" s="54"/>
      <c r="L153" s="54"/>
      <c r="M153" s="81"/>
      <c r="N153" s="83"/>
    </row>
    <row r="154" spans="1:14" ht="105" x14ac:dyDescent="0.25">
      <c r="A154" s="25"/>
      <c r="B154" s="41" t="s">
        <v>446</v>
      </c>
      <c r="C154" s="43" t="s">
        <v>290</v>
      </c>
      <c r="D154" s="49" t="s">
        <v>31</v>
      </c>
      <c r="E154" s="64">
        <v>1</v>
      </c>
      <c r="F154" s="65"/>
      <c r="G154" s="39"/>
      <c r="H154" s="63">
        <f t="shared" si="7"/>
        <v>0</v>
      </c>
      <c r="I154" s="53">
        <v>9740</v>
      </c>
      <c r="J154" s="54">
        <f t="shared" si="8"/>
        <v>9740</v>
      </c>
      <c r="K154" s="54"/>
      <c r="L154" s="54"/>
      <c r="M154" s="81"/>
      <c r="N154" s="83"/>
    </row>
    <row r="155" spans="1:14" ht="15" x14ac:dyDescent="0.25">
      <c r="A155" s="25"/>
      <c r="B155" s="94" t="s">
        <v>318</v>
      </c>
      <c r="C155" s="95" t="s">
        <v>292</v>
      </c>
      <c r="D155" s="96"/>
      <c r="E155" s="97">
        <v>0</v>
      </c>
      <c r="F155" s="98"/>
      <c r="G155" s="99"/>
      <c r="H155" s="100">
        <f>SUM(H156:H161)</f>
        <v>0</v>
      </c>
      <c r="I155" s="53"/>
      <c r="J155" s="71">
        <f>SUM(J156:J161)</f>
        <v>29579.563520000003</v>
      </c>
      <c r="K155" s="54"/>
      <c r="L155" s="54"/>
      <c r="M155" s="81"/>
      <c r="N155" s="83"/>
    </row>
    <row r="156" spans="1:14" ht="60" x14ac:dyDescent="0.25">
      <c r="A156" s="25"/>
      <c r="B156" s="41" t="s">
        <v>447</v>
      </c>
      <c r="C156" s="43" t="s">
        <v>293</v>
      </c>
      <c r="D156" s="49" t="s">
        <v>29</v>
      </c>
      <c r="E156" s="64">
        <v>180.65</v>
      </c>
      <c r="F156" s="65"/>
      <c r="G156" s="39"/>
      <c r="H156" s="63">
        <f t="shared" si="7"/>
        <v>0</v>
      </c>
      <c r="I156" s="53">
        <v>60.860800000000012</v>
      </c>
      <c r="J156" s="54">
        <f t="shared" si="8"/>
        <v>10994.503520000002</v>
      </c>
      <c r="K156" s="54"/>
      <c r="L156" s="54"/>
      <c r="M156" s="81"/>
      <c r="N156" s="83"/>
    </row>
    <row r="157" spans="1:14" ht="90" x14ac:dyDescent="0.25">
      <c r="A157" s="25"/>
      <c r="B157" s="41" t="s">
        <v>448</v>
      </c>
      <c r="C157" s="43" t="s">
        <v>151</v>
      </c>
      <c r="D157" s="49" t="s">
        <v>31</v>
      </c>
      <c r="E157" s="64">
        <v>1</v>
      </c>
      <c r="F157" s="65"/>
      <c r="G157" s="39"/>
      <c r="H157" s="63">
        <f t="shared" si="7"/>
        <v>0</v>
      </c>
      <c r="I157" s="53">
        <v>4300.8</v>
      </c>
      <c r="J157" s="54">
        <f t="shared" si="8"/>
        <v>4300.8</v>
      </c>
      <c r="K157" s="54"/>
      <c r="L157" s="54"/>
      <c r="M157" s="81"/>
      <c r="N157" s="83"/>
    </row>
    <row r="158" spans="1:14" ht="60" x14ac:dyDescent="0.25">
      <c r="A158" s="25"/>
      <c r="B158" s="41" t="s">
        <v>449</v>
      </c>
      <c r="C158" s="43" t="s">
        <v>294</v>
      </c>
      <c r="D158" s="49" t="s">
        <v>25</v>
      </c>
      <c r="E158" s="64">
        <v>9.4499999999999993</v>
      </c>
      <c r="F158" s="65"/>
      <c r="G158" s="39"/>
      <c r="H158" s="63">
        <f t="shared" si="7"/>
        <v>0</v>
      </c>
      <c r="I158" s="53">
        <v>28.000000000000004</v>
      </c>
      <c r="J158" s="54">
        <f t="shared" si="8"/>
        <v>264.60000000000002</v>
      </c>
      <c r="K158" s="54"/>
      <c r="L158" s="54"/>
      <c r="M158" s="81"/>
      <c r="N158" s="83"/>
    </row>
    <row r="159" spans="1:14" ht="60" x14ac:dyDescent="0.25">
      <c r="A159" s="25"/>
      <c r="B159" s="41" t="s">
        <v>450</v>
      </c>
      <c r="C159" s="43" t="s">
        <v>295</v>
      </c>
      <c r="D159" s="49" t="s">
        <v>25</v>
      </c>
      <c r="E159" s="64">
        <v>52.83</v>
      </c>
      <c r="F159" s="65"/>
      <c r="G159" s="39"/>
      <c r="H159" s="63">
        <f t="shared" si="7"/>
        <v>0</v>
      </c>
      <c r="I159" s="53">
        <v>168</v>
      </c>
      <c r="J159" s="54">
        <f t="shared" si="8"/>
        <v>8875.44</v>
      </c>
      <c r="K159" s="54"/>
      <c r="L159" s="54"/>
      <c r="M159" s="81"/>
      <c r="N159" s="83"/>
    </row>
    <row r="160" spans="1:14" ht="180" x14ac:dyDescent="0.25">
      <c r="A160" s="25"/>
      <c r="B160" s="41" t="s">
        <v>451</v>
      </c>
      <c r="C160" s="43" t="s">
        <v>227</v>
      </c>
      <c r="D160" s="49" t="s">
        <v>29</v>
      </c>
      <c r="E160" s="64">
        <v>18</v>
      </c>
      <c r="F160" s="65"/>
      <c r="G160" s="39"/>
      <c r="H160" s="63">
        <f t="shared" si="7"/>
        <v>0</v>
      </c>
      <c r="I160" s="53">
        <v>115.4</v>
      </c>
      <c r="J160" s="54">
        <f t="shared" si="8"/>
        <v>2077.2000000000003</v>
      </c>
      <c r="K160" s="54"/>
      <c r="L160" s="54"/>
      <c r="M160" s="81"/>
      <c r="N160" s="83"/>
    </row>
    <row r="161" spans="1:14" ht="60" x14ac:dyDescent="0.25">
      <c r="A161" s="25"/>
      <c r="B161" s="41" t="s">
        <v>452</v>
      </c>
      <c r="C161" s="43" t="s">
        <v>296</v>
      </c>
      <c r="D161" s="49" t="s">
        <v>25</v>
      </c>
      <c r="E161" s="64">
        <v>9</v>
      </c>
      <c r="F161" s="65"/>
      <c r="G161" s="39"/>
      <c r="H161" s="63">
        <f t="shared" si="7"/>
        <v>0</v>
      </c>
      <c r="I161" s="53">
        <v>340.78</v>
      </c>
      <c r="J161" s="54">
        <f t="shared" si="8"/>
        <v>3067.0199999999995</v>
      </c>
      <c r="K161" s="54"/>
      <c r="L161" s="54"/>
      <c r="M161" s="81"/>
      <c r="N161" s="83"/>
    </row>
    <row r="162" spans="1:14" ht="15" x14ac:dyDescent="0.25">
      <c r="A162" s="25"/>
      <c r="B162" s="94" t="s">
        <v>319</v>
      </c>
      <c r="C162" s="95" t="s">
        <v>297</v>
      </c>
      <c r="D162" s="96"/>
      <c r="E162" s="97">
        <v>0</v>
      </c>
      <c r="F162" s="98"/>
      <c r="G162" s="99"/>
      <c r="H162" s="100">
        <f>SUM(H163:H164)</f>
        <v>0</v>
      </c>
      <c r="I162" s="53"/>
      <c r="J162" s="71">
        <f>SUM(J163:J164)</f>
        <v>2184.3560000000002</v>
      </c>
      <c r="K162" s="54"/>
      <c r="L162" s="54"/>
      <c r="M162" s="81"/>
      <c r="N162" s="83"/>
    </row>
    <row r="163" spans="1:14" ht="75" x14ac:dyDescent="0.25">
      <c r="A163" s="25"/>
      <c r="B163" s="41" t="s">
        <v>453</v>
      </c>
      <c r="C163" s="43" t="s">
        <v>298</v>
      </c>
      <c r="D163" s="49" t="s">
        <v>31</v>
      </c>
      <c r="E163" s="64">
        <v>1</v>
      </c>
      <c r="F163" s="65"/>
      <c r="G163" s="39"/>
      <c r="H163" s="63">
        <f t="shared" si="7"/>
        <v>0</v>
      </c>
      <c r="I163" s="53">
        <v>443.85600000000005</v>
      </c>
      <c r="J163" s="54">
        <f t="shared" si="8"/>
        <v>443.85600000000005</v>
      </c>
      <c r="K163" s="54"/>
      <c r="L163" s="54"/>
      <c r="M163" s="81"/>
      <c r="N163" s="83"/>
    </row>
    <row r="164" spans="1:14" ht="60" x14ac:dyDescent="0.25">
      <c r="A164" s="25"/>
      <c r="B164" s="41" t="s">
        <v>454</v>
      </c>
      <c r="C164" s="43" t="s">
        <v>299</v>
      </c>
      <c r="D164" s="49" t="s">
        <v>31</v>
      </c>
      <c r="E164" s="64">
        <v>1</v>
      </c>
      <c r="F164" s="65"/>
      <c r="G164" s="39"/>
      <c r="H164" s="63">
        <f t="shared" si="7"/>
        <v>0</v>
      </c>
      <c r="I164" s="53">
        <v>1740.5</v>
      </c>
      <c r="J164" s="54">
        <f t="shared" si="8"/>
        <v>1740.5</v>
      </c>
      <c r="K164" s="54"/>
      <c r="L164" s="54"/>
      <c r="M164" s="81"/>
      <c r="N164" s="83"/>
    </row>
    <row r="165" spans="1:14" ht="15" x14ac:dyDescent="0.25">
      <c r="A165" s="25"/>
      <c r="B165" s="94" t="s">
        <v>320</v>
      </c>
      <c r="C165" s="95" t="s">
        <v>300</v>
      </c>
      <c r="D165" s="96"/>
      <c r="E165" s="97">
        <v>0</v>
      </c>
      <c r="F165" s="98"/>
      <c r="G165" s="99"/>
      <c r="H165" s="100">
        <f>SUM(H166:H173)</f>
        <v>0</v>
      </c>
      <c r="I165" s="53"/>
      <c r="J165" s="71">
        <f>SUM(J166:J173)</f>
        <v>25675.890752000007</v>
      </c>
      <c r="K165" s="54"/>
      <c r="L165" s="54"/>
      <c r="M165" s="81"/>
      <c r="N165" s="83"/>
    </row>
    <row r="166" spans="1:14" ht="45" x14ac:dyDescent="0.25">
      <c r="A166" s="25"/>
      <c r="B166" s="41" t="s">
        <v>455</v>
      </c>
      <c r="C166" s="43" t="s">
        <v>301</v>
      </c>
      <c r="D166" s="49" t="s">
        <v>29</v>
      </c>
      <c r="E166" s="64">
        <v>3.02</v>
      </c>
      <c r="F166" s="65"/>
      <c r="G166" s="39"/>
      <c r="H166" s="63">
        <f t="shared" si="7"/>
        <v>0</v>
      </c>
      <c r="I166" s="53">
        <v>71.713600000000014</v>
      </c>
      <c r="J166" s="54">
        <f t="shared" si="8"/>
        <v>216.57507200000003</v>
      </c>
      <c r="K166" s="54"/>
      <c r="L166" s="54"/>
      <c r="M166" s="81"/>
      <c r="N166" s="83"/>
    </row>
    <row r="167" spans="1:14" ht="90" x14ac:dyDescent="0.25">
      <c r="A167" s="25"/>
      <c r="B167" s="41" t="s">
        <v>456</v>
      </c>
      <c r="C167" s="43" t="s">
        <v>120</v>
      </c>
      <c r="D167" s="49" t="s">
        <v>29</v>
      </c>
      <c r="E167" s="64">
        <v>5.94</v>
      </c>
      <c r="F167" s="65"/>
      <c r="G167" s="39"/>
      <c r="H167" s="63">
        <f t="shared" si="7"/>
        <v>0</v>
      </c>
      <c r="I167" s="53">
        <v>341.24160000000006</v>
      </c>
      <c r="J167" s="54">
        <f t="shared" si="8"/>
        <v>2026.9751040000006</v>
      </c>
      <c r="K167" s="54"/>
      <c r="L167" s="54"/>
      <c r="M167" s="81"/>
      <c r="N167" s="83"/>
    </row>
    <row r="168" spans="1:14" ht="90" x14ac:dyDescent="0.25">
      <c r="A168" s="25"/>
      <c r="B168" s="41" t="s">
        <v>457</v>
      </c>
      <c r="C168" s="43" t="s">
        <v>174</v>
      </c>
      <c r="D168" s="49" t="s">
        <v>25</v>
      </c>
      <c r="E168" s="64">
        <v>5</v>
      </c>
      <c r="F168" s="65"/>
      <c r="G168" s="39"/>
      <c r="H168" s="63">
        <f t="shared" si="7"/>
        <v>0</v>
      </c>
      <c r="I168" s="53">
        <v>380.56</v>
      </c>
      <c r="J168" s="54">
        <f t="shared" si="8"/>
        <v>1902.8</v>
      </c>
      <c r="K168" s="54"/>
      <c r="L168" s="54"/>
      <c r="M168" s="81"/>
      <c r="N168" s="83"/>
    </row>
    <row r="169" spans="1:14" ht="90" x14ac:dyDescent="0.25">
      <c r="A169" s="25"/>
      <c r="B169" s="41" t="s">
        <v>458</v>
      </c>
      <c r="C169" s="43" t="s">
        <v>176</v>
      </c>
      <c r="D169" s="49" t="s">
        <v>29</v>
      </c>
      <c r="E169" s="64">
        <v>2.5</v>
      </c>
      <c r="F169" s="65"/>
      <c r="G169" s="39"/>
      <c r="H169" s="63">
        <f t="shared" si="7"/>
        <v>0</v>
      </c>
      <c r="I169" s="53">
        <v>280.60000000000002</v>
      </c>
      <c r="J169" s="54">
        <f t="shared" si="8"/>
        <v>701.5</v>
      </c>
      <c r="K169" s="54"/>
      <c r="L169" s="54"/>
      <c r="M169" s="81"/>
      <c r="N169" s="83"/>
    </row>
    <row r="170" spans="1:14" ht="75" x14ac:dyDescent="0.25">
      <c r="A170" s="25"/>
      <c r="B170" s="41" t="s">
        <v>459</v>
      </c>
      <c r="C170" s="43" t="s">
        <v>117</v>
      </c>
      <c r="D170" s="49" t="s">
        <v>29</v>
      </c>
      <c r="E170" s="64">
        <v>9.07</v>
      </c>
      <c r="F170" s="65"/>
      <c r="G170" s="39"/>
      <c r="H170" s="63">
        <f t="shared" si="7"/>
        <v>0</v>
      </c>
      <c r="I170" s="53">
        <v>221.08800000000002</v>
      </c>
      <c r="J170" s="54">
        <f t="shared" si="8"/>
        <v>2005.2681600000003</v>
      </c>
      <c r="K170" s="54"/>
      <c r="L170" s="54"/>
      <c r="M170" s="81"/>
      <c r="N170" s="83"/>
    </row>
    <row r="171" spans="1:14" ht="45" x14ac:dyDescent="0.25">
      <c r="A171" s="25"/>
      <c r="B171" s="41" t="s">
        <v>460</v>
      </c>
      <c r="C171" s="43" t="s">
        <v>83</v>
      </c>
      <c r="D171" s="49" t="s">
        <v>25</v>
      </c>
      <c r="E171" s="64">
        <v>5</v>
      </c>
      <c r="F171" s="65"/>
      <c r="G171" s="39"/>
      <c r="H171" s="63">
        <f t="shared" si="7"/>
        <v>0</v>
      </c>
      <c r="I171" s="53">
        <v>116.73760000000001</v>
      </c>
      <c r="J171" s="54">
        <f t="shared" si="8"/>
        <v>583.6880000000001</v>
      </c>
      <c r="K171" s="54"/>
      <c r="L171" s="54"/>
      <c r="M171" s="81"/>
      <c r="N171" s="83"/>
    </row>
    <row r="172" spans="1:14" ht="75" x14ac:dyDescent="0.25">
      <c r="A172" s="25"/>
      <c r="B172" s="41" t="s">
        <v>461</v>
      </c>
      <c r="C172" s="43" t="s">
        <v>225</v>
      </c>
      <c r="D172" s="49" t="s">
        <v>29</v>
      </c>
      <c r="E172" s="64">
        <v>12.72</v>
      </c>
      <c r="F172" s="65"/>
      <c r="G172" s="39"/>
      <c r="H172" s="63">
        <f t="shared" si="7"/>
        <v>0</v>
      </c>
      <c r="I172" s="53">
        <v>73.2928</v>
      </c>
      <c r="J172" s="54">
        <f t="shared" si="8"/>
        <v>932.28441600000008</v>
      </c>
      <c r="K172" s="54"/>
      <c r="L172" s="54"/>
      <c r="M172" s="81"/>
      <c r="N172" s="83"/>
    </row>
    <row r="173" spans="1:14" ht="75" x14ac:dyDescent="0.25">
      <c r="A173" s="25"/>
      <c r="B173" s="41" t="s">
        <v>462</v>
      </c>
      <c r="C173" s="43" t="s">
        <v>94</v>
      </c>
      <c r="D173" s="49" t="s">
        <v>37</v>
      </c>
      <c r="E173" s="64">
        <v>250</v>
      </c>
      <c r="F173" s="65"/>
      <c r="G173" s="39"/>
      <c r="H173" s="63">
        <f t="shared" si="7"/>
        <v>0</v>
      </c>
      <c r="I173" s="53">
        <v>69.227200000000011</v>
      </c>
      <c r="J173" s="54">
        <f t="shared" si="8"/>
        <v>17306.800000000003</v>
      </c>
      <c r="K173" s="54"/>
      <c r="L173" s="54"/>
      <c r="M173" s="81"/>
      <c r="N173" s="83"/>
    </row>
    <row r="174" spans="1:14" ht="15" x14ac:dyDescent="0.25">
      <c r="A174" s="25"/>
      <c r="B174" s="94" t="s">
        <v>321</v>
      </c>
      <c r="C174" s="95" t="s">
        <v>302</v>
      </c>
      <c r="D174" s="96"/>
      <c r="E174" s="97">
        <v>0</v>
      </c>
      <c r="F174" s="98"/>
      <c r="G174" s="99"/>
      <c r="H174" s="100">
        <f>+H175</f>
        <v>0</v>
      </c>
      <c r="I174" s="53"/>
      <c r="J174" s="71">
        <f>+J175</f>
        <v>1710.0000000000002</v>
      </c>
      <c r="K174" s="54"/>
      <c r="L174" s="54"/>
      <c r="M174" s="81"/>
      <c r="N174" s="83"/>
    </row>
    <row r="175" spans="1:14" ht="45" x14ac:dyDescent="0.25">
      <c r="A175" s="25"/>
      <c r="B175" s="41" t="s">
        <v>463</v>
      </c>
      <c r="C175" s="43" t="s">
        <v>303</v>
      </c>
      <c r="D175" s="49" t="s">
        <v>29</v>
      </c>
      <c r="E175" s="64">
        <v>25</v>
      </c>
      <c r="F175" s="65"/>
      <c r="G175" s="39"/>
      <c r="H175" s="63">
        <f t="shared" si="7"/>
        <v>0</v>
      </c>
      <c r="I175" s="53">
        <v>68.400000000000006</v>
      </c>
      <c r="J175" s="54">
        <f t="shared" si="8"/>
        <v>1710.0000000000002</v>
      </c>
      <c r="K175" s="54"/>
      <c r="L175" s="54"/>
      <c r="M175" s="81"/>
      <c r="N175" s="83"/>
    </row>
    <row r="176" spans="1:14" ht="15" x14ac:dyDescent="0.25">
      <c r="A176" s="25"/>
      <c r="B176" s="94" t="s">
        <v>322</v>
      </c>
      <c r="C176" s="95" t="s">
        <v>57</v>
      </c>
      <c r="D176" s="96"/>
      <c r="E176" s="97">
        <v>0</v>
      </c>
      <c r="F176" s="98"/>
      <c r="G176" s="99"/>
      <c r="H176" s="100">
        <f>+H177</f>
        <v>0</v>
      </c>
      <c r="I176" s="53"/>
      <c r="J176" s="71">
        <f>+J177</f>
        <v>2477.4400000000005</v>
      </c>
      <c r="K176" s="54"/>
      <c r="L176" s="54"/>
      <c r="M176" s="81"/>
      <c r="N176" s="83"/>
    </row>
    <row r="177" spans="1:14" ht="30" x14ac:dyDescent="0.25">
      <c r="A177" s="25"/>
      <c r="B177" s="41" t="s">
        <v>464</v>
      </c>
      <c r="C177" s="43" t="s">
        <v>304</v>
      </c>
      <c r="D177" s="49" t="s">
        <v>29</v>
      </c>
      <c r="E177" s="64">
        <v>400</v>
      </c>
      <c r="F177" s="65"/>
      <c r="G177" s="39"/>
      <c r="H177" s="63">
        <f t="shared" si="7"/>
        <v>0</v>
      </c>
      <c r="I177" s="53">
        <v>6.1936000000000009</v>
      </c>
      <c r="J177" s="54">
        <f t="shared" si="8"/>
        <v>2477.4400000000005</v>
      </c>
      <c r="K177" s="54"/>
      <c r="L177" s="54"/>
      <c r="M177" s="81"/>
      <c r="N177" s="83"/>
    </row>
    <row r="178" spans="1:14" ht="25.5" x14ac:dyDescent="0.25">
      <c r="A178" s="25"/>
      <c r="B178" s="104" t="s">
        <v>26</v>
      </c>
      <c r="C178" s="84" t="s">
        <v>315</v>
      </c>
      <c r="D178" s="74"/>
      <c r="E178" s="75"/>
      <c r="F178" s="76"/>
      <c r="G178" s="77"/>
      <c r="H178" s="85">
        <f>+H179+H193+H205+H220+H231+H245+H248+H270+H286+H294+H298+H304+H310+H326+H331</f>
        <v>0</v>
      </c>
      <c r="I178" s="53"/>
      <c r="J178" s="78">
        <f>+J179+J193+J205+J220+J231+J245+J248+J270+J286+J294+J298+J304+J310+J326+J331</f>
        <v>1223055.9291260869</v>
      </c>
      <c r="K178" s="54"/>
    </row>
    <row r="179" spans="1:14" ht="15" x14ac:dyDescent="0.25">
      <c r="A179" s="25"/>
      <c r="B179" s="86" t="s">
        <v>47</v>
      </c>
      <c r="C179" s="87" t="s">
        <v>60</v>
      </c>
      <c r="D179" s="88"/>
      <c r="E179" s="89"/>
      <c r="F179" s="90"/>
      <c r="G179" s="91"/>
      <c r="H179" s="92">
        <f>SUM(H180:H192)</f>
        <v>0</v>
      </c>
      <c r="I179" s="53"/>
      <c r="J179" s="70">
        <f>SUM(J180:J192)</f>
        <v>30302.543600000001</v>
      </c>
      <c r="K179" s="54"/>
    </row>
    <row r="180" spans="1:14" ht="45" x14ac:dyDescent="0.25">
      <c r="A180" s="25"/>
      <c r="B180" s="41" t="s">
        <v>465</v>
      </c>
      <c r="C180" s="43" t="s">
        <v>61</v>
      </c>
      <c r="D180" s="49" t="s">
        <v>101</v>
      </c>
      <c r="E180" s="64">
        <v>4</v>
      </c>
      <c r="F180" s="65"/>
      <c r="G180" s="39"/>
      <c r="H180" s="63">
        <f>+F180*E180</f>
        <v>0</v>
      </c>
      <c r="I180" s="53">
        <v>145.29999999999998</v>
      </c>
      <c r="J180" s="54">
        <f>+I180*E180</f>
        <v>581.19999999999993</v>
      </c>
      <c r="K180" s="54"/>
      <c r="L180" s="54"/>
      <c r="M180" s="81"/>
      <c r="N180" s="83"/>
    </row>
    <row r="181" spans="1:14" ht="45" x14ac:dyDescent="0.25">
      <c r="A181" s="25"/>
      <c r="B181" s="41" t="s">
        <v>466</v>
      </c>
      <c r="C181" s="43" t="s">
        <v>62</v>
      </c>
      <c r="D181" s="49" t="s">
        <v>31</v>
      </c>
      <c r="E181" s="64">
        <v>3</v>
      </c>
      <c r="F181" s="65"/>
      <c r="G181" s="39"/>
      <c r="H181" s="63">
        <f t="shared" ref="H181:H242" si="9">+F181*E181</f>
        <v>0</v>
      </c>
      <c r="I181" s="53">
        <v>311.84999999999997</v>
      </c>
      <c r="J181" s="54">
        <f t="shared" ref="J181:J242" si="10">+I181*E181</f>
        <v>935.55</v>
      </c>
      <c r="K181" s="54"/>
      <c r="L181" s="54"/>
      <c r="M181" s="81"/>
      <c r="N181" s="83"/>
    </row>
    <row r="182" spans="1:14" ht="45" x14ac:dyDescent="0.25">
      <c r="A182" s="25"/>
      <c r="B182" s="41" t="s">
        <v>467</v>
      </c>
      <c r="C182" s="43" t="s">
        <v>63</v>
      </c>
      <c r="D182" s="49" t="s">
        <v>31</v>
      </c>
      <c r="E182" s="64">
        <v>9</v>
      </c>
      <c r="F182" s="65"/>
      <c r="G182" s="39"/>
      <c r="H182" s="63">
        <f t="shared" si="9"/>
        <v>0</v>
      </c>
      <c r="I182" s="53">
        <v>99.72</v>
      </c>
      <c r="J182" s="54">
        <f t="shared" si="10"/>
        <v>897.48</v>
      </c>
      <c r="K182" s="54"/>
      <c r="L182" s="54"/>
      <c r="M182" s="81"/>
      <c r="N182" s="83"/>
    </row>
    <row r="183" spans="1:14" ht="90" x14ac:dyDescent="0.25">
      <c r="A183" s="25"/>
      <c r="B183" s="41" t="s">
        <v>468</v>
      </c>
      <c r="C183" s="66" t="s">
        <v>307</v>
      </c>
      <c r="D183" s="49" t="s">
        <v>64</v>
      </c>
      <c r="E183" s="64">
        <v>5</v>
      </c>
      <c r="F183" s="65"/>
      <c r="G183" s="39"/>
      <c r="H183" s="63">
        <f t="shared" si="9"/>
        <v>0</v>
      </c>
      <c r="I183" s="53">
        <v>280</v>
      </c>
      <c r="J183" s="54">
        <f t="shared" si="10"/>
        <v>1400</v>
      </c>
      <c r="K183" s="54"/>
      <c r="L183" s="54"/>
      <c r="M183" s="81"/>
      <c r="N183" s="83"/>
    </row>
    <row r="184" spans="1:14" ht="60" x14ac:dyDescent="0.25">
      <c r="A184" s="25"/>
      <c r="B184" s="41" t="s">
        <v>469</v>
      </c>
      <c r="C184" s="43" t="s">
        <v>65</v>
      </c>
      <c r="D184" s="49" t="s">
        <v>64</v>
      </c>
      <c r="E184" s="64">
        <v>18</v>
      </c>
      <c r="F184" s="65"/>
      <c r="G184" s="39"/>
      <c r="H184" s="63">
        <f t="shared" si="9"/>
        <v>0</v>
      </c>
      <c r="I184" s="53">
        <v>176.01999999999998</v>
      </c>
      <c r="J184" s="54">
        <f t="shared" si="10"/>
        <v>3168.3599999999997</v>
      </c>
      <c r="K184" s="54"/>
      <c r="L184" s="54"/>
      <c r="M184" s="81"/>
      <c r="N184" s="83"/>
    </row>
    <row r="185" spans="1:14" ht="45" x14ac:dyDescent="0.25">
      <c r="A185" s="25"/>
      <c r="B185" s="41" t="s">
        <v>470</v>
      </c>
      <c r="C185" s="43" t="s">
        <v>66</v>
      </c>
      <c r="D185" s="49" t="s">
        <v>31</v>
      </c>
      <c r="E185" s="64">
        <v>19</v>
      </c>
      <c r="F185" s="65"/>
      <c r="G185" s="39"/>
      <c r="H185" s="63">
        <f t="shared" si="9"/>
        <v>0</v>
      </c>
      <c r="I185" s="53">
        <v>68.59</v>
      </c>
      <c r="J185" s="54">
        <f t="shared" si="10"/>
        <v>1303.21</v>
      </c>
      <c r="K185" s="54"/>
      <c r="L185" s="54"/>
      <c r="M185" s="81"/>
      <c r="N185" s="83"/>
    </row>
    <row r="186" spans="1:14" ht="45" x14ac:dyDescent="0.25">
      <c r="A186" s="25"/>
      <c r="B186" s="41" t="s">
        <v>471</v>
      </c>
      <c r="C186" s="43" t="s">
        <v>67</v>
      </c>
      <c r="D186" s="49" t="s">
        <v>31</v>
      </c>
      <c r="E186" s="64">
        <v>25</v>
      </c>
      <c r="F186" s="65"/>
      <c r="G186" s="39"/>
      <c r="H186" s="63">
        <f t="shared" si="9"/>
        <v>0</v>
      </c>
      <c r="I186" s="53">
        <v>104.99000000000001</v>
      </c>
      <c r="J186" s="54">
        <f t="shared" si="10"/>
        <v>2624.75</v>
      </c>
      <c r="K186" s="54"/>
      <c r="L186" s="54"/>
      <c r="M186" s="81"/>
      <c r="N186" s="83"/>
    </row>
    <row r="187" spans="1:14" ht="30" x14ac:dyDescent="0.25">
      <c r="A187" s="25"/>
      <c r="B187" s="41" t="s">
        <v>472</v>
      </c>
      <c r="C187" s="43" t="s">
        <v>68</v>
      </c>
      <c r="D187" s="49" t="s">
        <v>29</v>
      </c>
      <c r="E187" s="64">
        <v>94.42</v>
      </c>
      <c r="F187" s="65"/>
      <c r="G187" s="39"/>
      <c r="H187" s="63">
        <f t="shared" si="9"/>
        <v>0</v>
      </c>
      <c r="I187" s="53">
        <v>61.449999999999996</v>
      </c>
      <c r="J187" s="54">
        <f t="shared" si="10"/>
        <v>5802.1089999999995</v>
      </c>
      <c r="K187" s="54"/>
      <c r="L187" s="54"/>
      <c r="M187" s="81"/>
      <c r="N187" s="83"/>
    </row>
    <row r="188" spans="1:14" ht="24" customHeight="1" x14ac:dyDescent="0.25">
      <c r="A188" s="25"/>
      <c r="B188" s="41" t="s">
        <v>473</v>
      </c>
      <c r="C188" s="43" t="s">
        <v>69</v>
      </c>
      <c r="D188" s="49" t="s">
        <v>29</v>
      </c>
      <c r="E188" s="64">
        <v>35.869999999999997</v>
      </c>
      <c r="F188" s="65"/>
      <c r="G188" s="39"/>
      <c r="H188" s="63">
        <f t="shared" si="9"/>
        <v>0</v>
      </c>
      <c r="I188" s="53">
        <v>72.8</v>
      </c>
      <c r="J188" s="54">
        <f t="shared" si="10"/>
        <v>2611.3359999999998</v>
      </c>
      <c r="K188" s="54"/>
      <c r="L188" s="54"/>
      <c r="M188" s="81"/>
      <c r="N188" s="83"/>
    </row>
    <row r="189" spans="1:14" ht="30" x14ac:dyDescent="0.25">
      <c r="A189" s="25"/>
      <c r="B189" s="41" t="s">
        <v>474</v>
      </c>
      <c r="C189" s="43" t="s">
        <v>70</v>
      </c>
      <c r="D189" s="49" t="s">
        <v>29</v>
      </c>
      <c r="E189" s="64">
        <v>25.2</v>
      </c>
      <c r="F189" s="65"/>
      <c r="G189" s="39"/>
      <c r="H189" s="63">
        <f t="shared" si="9"/>
        <v>0</v>
      </c>
      <c r="I189" s="53">
        <v>42.25</v>
      </c>
      <c r="J189" s="54">
        <f t="shared" si="10"/>
        <v>1064.7</v>
      </c>
      <c r="K189" s="54"/>
      <c r="L189" s="54"/>
      <c r="M189" s="81"/>
      <c r="N189" s="83"/>
    </row>
    <row r="190" spans="1:14" ht="60" x14ac:dyDescent="0.25">
      <c r="A190" s="25"/>
      <c r="B190" s="41" t="s">
        <v>475</v>
      </c>
      <c r="C190" s="43" t="s">
        <v>71</v>
      </c>
      <c r="D190" s="49" t="s">
        <v>31</v>
      </c>
      <c r="E190" s="64">
        <v>2</v>
      </c>
      <c r="F190" s="82"/>
      <c r="G190" s="39"/>
      <c r="H190" s="63">
        <f t="shared" si="9"/>
        <v>0</v>
      </c>
      <c r="I190" s="53">
        <v>1654.87</v>
      </c>
      <c r="J190" s="54">
        <f t="shared" si="10"/>
        <v>3309.74</v>
      </c>
      <c r="K190" s="54"/>
      <c r="L190" s="54"/>
      <c r="M190" s="81"/>
      <c r="N190" s="83"/>
    </row>
    <row r="191" spans="1:14" ht="45" x14ac:dyDescent="0.25">
      <c r="A191" s="25"/>
      <c r="B191" s="41" t="s">
        <v>476</v>
      </c>
      <c r="C191" s="43" t="s">
        <v>33</v>
      </c>
      <c r="D191" s="49" t="s">
        <v>32</v>
      </c>
      <c r="E191" s="64">
        <v>26.87</v>
      </c>
      <c r="F191" s="65"/>
      <c r="G191" s="39"/>
      <c r="H191" s="63">
        <f t="shared" si="9"/>
        <v>0</v>
      </c>
      <c r="I191" s="53">
        <v>107.65</v>
      </c>
      <c r="J191" s="54">
        <f t="shared" si="10"/>
        <v>2892.5555000000004</v>
      </c>
      <c r="K191" s="54"/>
      <c r="L191" s="54"/>
      <c r="M191" s="81"/>
      <c r="N191" s="83"/>
    </row>
    <row r="192" spans="1:14" ht="45" x14ac:dyDescent="0.25">
      <c r="A192" s="25"/>
      <c r="B192" s="41" t="s">
        <v>477</v>
      </c>
      <c r="C192" s="43" t="s">
        <v>34</v>
      </c>
      <c r="D192" s="49" t="s">
        <v>35</v>
      </c>
      <c r="E192" s="64">
        <v>510.53</v>
      </c>
      <c r="F192" s="65"/>
      <c r="G192" s="39"/>
      <c r="H192" s="63">
        <f t="shared" si="9"/>
        <v>0</v>
      </c>
      <c r="I192" s="53">
        <v>7.27</v>
      </c>
      <c r="J192" s="54">
        <f t="shared" si="10"/>
        <v>3711.5530999999996</v>
      </c>
      <c r="K192" s="54"/>
      <c r="L192" s="54"/>
      <c r="M192" s="81"/>
      <c r="N192" s="83"/>
    </row>
    <row r="193" spans="1:14" ht="15" x14ac:dyDescent="0.25">
      <c r="A193" s="25"/>
      <c r="B193" s="86" t="s">
        <v>48</v>
      </c>
      <c r="C193" s="87" t="s">
        <v>72</v>
      </c>
      <c r="D193" s="88"/>
      <c r="E193" s="89">
        <v>0</v>
      </c>
      <c r="F193" s="90"/>
      <c r="G193" s="91"/>
      <c r="H193" s="92">
        <f>SUM(H194:H204)</f>
        <v>0</v>
      </c>
      <c r="I193" s="53">
        <v>0</v>
      </c>
      <c r="J193" s="70">
        <f>SUM(J194:J204)</f>
        <v>52896.616699999999</v>
      </c>
      <c r="K193" s="54"/>
      <c r="L193" s="54"/>
      <c r="M193" s="81"/>
      <c r="N193" s="83"/>
    </row>
    <row r="194" spans="1:14" ht="36" customHeight="1" x14ac:dyDescent="0.25">
      <c r="A194" s="25"/>
      <c r="B194" s="41" t="s">
        <v>478</v>
      </c>
      <c r="C194" s="43" t="s">
        <v>73</v>
      </c>
      <c r="D194" s="49" t="s">
        <v>29</v>
      </c>
      <c r="E194" s="64">
        <v>101.37</v>
      </c>
      <c r="F194" s="65"/>
      <c r="G194" s="39"/>
      <c r="H194" s="63">
        <f t="shared" si="9"/>
        <v>0</v>
      </c>
      <c r="I194" s="53">
        <v>60.44</v>
      </c>
      <c r="J194" s="54">
        <f t="shared" si="10"/>
        <v>6126.8028000000004</v>
      </c>
      <c r="K194" s="54"/>
      <c r="L194" s="54"/>
      <c r="M194" s="81"/>
      <c r="N194" s="83"/>
    </row>
    <row r="195" spans="1:14" ht="50.25" customHeight="1" x14ac:dyDescent="0.25">
      <c r="A195" s="25"/>
      <c r="B195" s="41" t="s">
        <v>479</v>
      </c>
      <c r="C195" s="43" t="s">
        <v>74</v>
      </c>
      <c r="D195" s="49" t="s">
        <v>29</v>
      </c>
      <c r="E195" s="64">
        <v>12.08</v>
      </c>
      <c r="F195" s="65"/>
      <c r="G195" s="39"/>
      <c r="H195" s="63">
        <f t="shared" si="9"/>
        <v>0</v>
      </c>
      <c r="I195" s="53">
        <v>44.88</v>
      </c>
      <c r="J195" s="54">
        <f t="shared" si="10"/>
        <v>542.15039999999999</v>
      </c>
      <c r="K195" s="54"/>
      <c r="L195" s="54"/>
      <c r="M195" s="81"/>
      <c r="N195" s="83"/>
    </row>
    <row r="196" spans="1:14" ht="34.5" customHeight="1" x14ac:dyDescent="0.25">
      <c r="A196" s="25"/>
      <c r="B196" s="41" t="s">
        <v>480</v>
      </c>
      <c r="C196" s="66" t="s">
        <v>308</v>
      </c>
      <c r="D196" s="49" t="s">
        <v>25</v>
      </c>
      <c r="E196" s="64">
        <v>101.2</v>
      </c>
      <c r="F196" s="65"/>
      <c r="G196" s="39"/>
      <c r="H196" s="63">
        <f t="shared" si="9"/>
        <v>0</v>
      </c>
      <c r="I196" s="53">
        <v>27.2</v>
      </c>
      <c r="J196" s="54">
        <f t="shared" si="10"/>
        <v>2752.64</v>
      </c>
      <c r="K196" s="54"/>
      <c r="L196" s="54"/>
      <c r="M196" s="81"/>
      <c r="N196" s="83"/>
    </row>
    <row r="197" spans="1:14" ht="60" x14ac:dyDescent="0.25">
      <c r="A197" s="25"/>
      <c r="B197" s="41" t="s">
        <v>481</v>
      </c>
      <c r="C197" s="43" t="s">
        <v>75</v>
      </c>
      <c r="D197" s="49" t="s">
        <v>29</v>
      </c>
      <c r="E197" s="64">
        <v>42.23</v>
      </c>
      <c r="F197" s="65"/>
      <c r="G197" s="39"/>
      <c r="H197" s="63">
        <f t="shared" si="9"/>
        <v>0</v>
      </c>
      <c r="I197" s="53">
        <v>112.22</v>
      </c>
      <c r="J197" s="54">
        <f t="shared" si="10"/>
        <v>4739.0505999999996</v>
      </c>
      <c r="K197" s="54"/>
      <c r="L197" s="54"/>
      <c r="M197" s="81"/>
      <c r="N197" s="83"/>
    </row>
    <row r="198" spans="1:14" ht="45" x14ac:dyDescent="0.25">
      <c r="A198" s="25"/>
      <c r="B198" s="41" t="s">
        <v>482</v>
      </c>
      <c r="C198" s="43" t="s">
        <v>76</v>
      </c>
      <c r="D198" s="49" t="s">
        <v>29</v>
      </c>
      <c r="E198" s="64">
        <v>42.23</v>
      </c>
      <c r="F198" s="65"/>
      <c r="G198" s="39"/>
      <c r="H198" s="63">
        <f t="shared" si="9"/>
        <v>0</v>
      </c>
      <c r="I198" s="53">
        <v>22.46</v>
      </c>
      <c r="J198" s="54">
        <f t="shared" si="10"/>
        <v>948.48579999999993</v>
      </c>
      <c r="K198" s="54"/>
      <c r="L198" s="54"/>
      <c r="M198" s="81"/>
      <c r="N198" s="83"/>
    </row>
    <row r="199" spans="1:14" ht="90" x14ac:dyDescent="0.25">
      <c r="A199" s="25"/>
      <c r="B199" s="41" t="s">
        <v>483</v>
      </c>
      <c r="C199" s="43" t="s">
        <v>77</v>
      </c>
      <c r="D199" s="49" t="s">
        <v>29</v>
      </c>
      <c r="E199" s="64">
        <v>255</v>
      </c>
      <c r="F199" s="65"/>
      <c r="G199" s="39"/>
      <c r="H199" s="63">
        <f t="shared" si="9"/>
        <v>0</v>
      </c>
      <c r="I199" s="53">
        <v>54.62</v>
      </c>
      <c r="J199" s="54">
        <f t="shared" si="10"/>
        <v>13928.099999999999</v>
      </c>
      <c r="K199" s="54"/>
      <c r="L199" s="54"/>
      <c r="M199" s="81"/>
      <c r="N199" s="83"/>
    </row>
    <row r="200" spans="1:14" ht="60" x14ac:dyDescent="0.25">
      <c r="A200" s="25"/>
      <c r="B200" s="41" t="s">
        <v>484</v>
      </c>
      <c r="C200" s="43" t="s">
        <v>78</v>
      </c>
      <c r="D200" s="49" t="s">
        <v>29</v>
      </c>
      <c r="E200" s="64">
        <v>29.26</v>
      </c>
      <c r="F200" s="65"/>
      <c r="G200" s="39"/>
      <c r="H200" s="63">
        <f t="shared" si="9"/>
        <v>0</v>
      </c>
      <c r="I200" s="53">
        <v>46.05</v>
      </c>
      <c r="J200" s="54">
        <f t="shared" si="10"/>
        <v>1347.423</v>
      </c>
      <c r="K200" s="54"/>
      <c r="L200" s="54"/>
      <c r="M200" s="81"/>
      <c r="N200" s="83"/>
    </row>
    <row r="201" spans="1:14" ht="75" x14ac:dyDescent="0.25">
      <c r="A201" s="25"/>
      <c r="B201" s="41" t="s">
        <v>485</v>
      </c>
      <c r="C201" s="43" t="s">
        <v>79</v>
      </c>
      <c r="D201" s="49" t="s">
        <v>29</v>
      </c>
      <c r="E201" s="64">
        <v>207.67</v>
      </c>
      <c r="F201" s="65"/>
      <c r="G201" s="39"/>
      <c r="H201" s="63">
        <f t="shared" si="9"/>
        <v>0</v>
      </c>
      <c r="I201" s="53">
        <v>82.88000000000001</v>
      </c>
      <c r="J201" s="54">
        <f t="shared" si="10"/>
        <v>17211.689600000002</v>
      </c>
      <c r="K201" s="54"/>
      <c r="L201" s="54"/>
      <c r="M201" s="81"/>
      <c r="N201" s="83"/>
    </row>
    <row r="202" spans="1:14" ht="45" x14ac:dyDescent="0.25">
      <c r="A202" s="25"/>
      <c r="B202" s="41" t="s">
        <v>486</v>
      </c>
      <c r="C202" s="43" t="s">
        <v>80</v>
      </c>
      <c r="D202" s="49" t="s">
        <v>25</v>
      </c>
      <c r="E202" s="64">
        <v>28.93</v>
      </c>
      <c r="F202" s="65"/>
      <c r="G202" s="39"/>
      <c r="H202" s="63">
        <f t="shared" si="9"/>
        <v>0</v>
      </c>
      <c r="I202" s="53">
        <v>46.05</v>
      </c>
      <c r="J202" s="54">
        <f t="shared" si="10"/>
        <v>1332.2265</v>
      </c>
      <c r="K202" s="54"/>
      <c r="L202" s="54"/>
      <c r="M202" s="81"/>
      <c r="N202" s="83"/>
    </row>
    <row r="203" spans="1:14" ht="60" x14ac:dyDescent="0.25">
      <c r="A203" s="25"/>
      <c r="B203" s="41" t="s">
        <v>487</v>
      </c>
      <c r="C203" s="43" t="s">
        <v>81</v>
      </c>
      <c r="D203" s="49" t="s">
        <v>32</v>
      </c>
      <c r="E203" s="64">
        <v>6.5</v>
      </c>
      <c r="F203" s="65"/>
      <c r="G203" s="39"/>
      <c r="H203" s="63">
        <f t="shared" si="9"/>
        <v>0</v>
      </c>
      <c r="I203" s="53">
        <v>543.76</v>
      </c>
      <c r="J203" s="54">
        <f t="shared" si="10"/>
        <v>3534.44</v>
      </c>
      <c r="K203" s="54"/>
      <c r="L203" s="54"/>
      <c r="M203" s="81"/>
      <c r="N203" s="83"/>
    </row>
    <row r="204" spans="1:14" ht="45" x14ac:dyDescent="0.25">
      <c r="A204" s="25"/>
      <c r="B204" s="41" t="s">
        <v>488</v>
      </c>
      <c r="C204" s="43" t="s">
        <v>74</v>
      </c>
      <c r="D204" s="49" t="s">
        <v>29</v>
      </c>
      <c r="E204" s="64">
        <v>8.4</v>
      </c>
      <c r="F204" s="65"/>
      <c r="G204" s="39"/>
      <c r="H204" s="63">
        <f t="shared" si="9"/>
        <v>0</v>
      </c>
      <c r="I204" s="53">
        <v>51.62</v>
      </c>
      <c r="J204" s="54">
        <f t="shared" si="10"/>
        <v>433.608</v>
      </c>
      <c r="K204" s="54"/>
      <c r="L204" s="54"/>
      <c r="M204" s="81"/>
      <c r="N204" s="83"/>
    </row>
    <row r="205" spans="1:14" ht="15" x14ac:dyDescent="0.25">
      <c r="A205" s="25"/>
      <c r="B205" s="86" t="s">
        <v>49</v>
      </c>
      <c r="C205" s="87" t="s">
        <v>82</v>
      </c>
      <c r="D205" s="88"/>
      <c r="E205" s="89">
        <v>0</v>
      </c>
      <c r="F205" s="90"/>
      <c r="G205" s="91"/>
      <c r="H205" s="92">
        <f>SUM(H206:H219)</f>
        <v>0</v>
      </c>
      <c r="I205" s="53">
        <v>0</v>
      </c>
      <c r="J205" s="70">
        <f>SUM(J206:J219)</f>
        <v>271648.89980000001</v>
      </c>
      <c r="K205" s="54"/>
      <c r="L205" s="54"/>
      <c r="M205" s="81"/>
      <c r="N205" s="83"/>
    </row>
    <row r="206" spans="1:14" ht="45" x14ac:dyDescent="0.25">
      <c r="A206" s="25"/>
      <c r="B206" s="41" t="s">
        <v>489</v>
      </c>
      <c r="C206" s="43" t="s">
        <v>83</v>
      </c>
      <c r="D206" s="49" t="s">
        <v>25</v>
      </c>
      <c r="E206" s="64">
        <v>210.84</v>
      </c>
      <c r="F206" s="65"/>
      <c r="G206" s="39"/>
      <c r="H206" s="63">
        <f t="shared" si="9"/>
        <v>0</v>
      </c>
      <c r="I206" s="53">
        <v>116.74000000000001</v>
      </c>
      <c r="J206" s="54">
        <f t="shared" si="10"/>
        <v>24613.461600000002</v>
      </c>
      <c r="K206" s="54"/>
      <c r="L206" s="54"/>
      <c r="M206" s="81"/>
      <c r="N206" s="83"/>
    </row>
    <row r="207" spans="1:14" ht="60" x14ac:dyDescent="0.25">
      <c r="A207" s="25"/>
      <c r="B207" s="41" t="s">
        <v>490</v>
      </c>
      <c r="C207" s="43" t="s">
        <v>84</v>
      </c>
      <c r="D207" s="49" t="s">
        <v>31</v>
      </c>
      <c r="E207" s="64">
        <v>5</v>
      </c>
      <c r="F207" s="65"/>
      <c r="G207" s="39"/>
      <c r="H207" s="63">
        <f t="shared" si="9"/>
        <v>0</v>
      </c>
      <c r="I207" s="53">
        <v>1790.71</v>
      </c>
      <c r="J207" s="54">
        <f t="shared" si="10"/>
        <v>8953.5499999999993</v>
      </c>
      <c r="K207" s="54"/>
      <c r="L207" s="54"/>
      <c r="M207" s="81"/>
      <c r="N207" s="83"/>
    </row>
    <row r="208" spans="1:14" ht="45" x14ac:dyDescent="0.25">
      <c r="A208" s="25"/>
      <c r="B208" s="41" t="s">
        <v>491</v>
      </c>
      <c r="C208" s="66" t="s">
        <v>85</v>
      </c>
      <c r="D208" s="49" t="s">
        <v>31</v>
      </c>
      <c r="E208" s="64">
        <v>15</v>
      </c>
      <c r="F208" s="65"/>
      <c r="G208" s="39"/>
      <c r="H208" s="63">
        <f t="shared" si="9"/>
        <v>0</v>
      </c>
      <c r="I208" s="53">
        <v>773.03</v>
      </c>
      <c r="J208" s="54">
        <f t="shared" si="10"/>
        <v>11595.449999999999</v>
      </c>
      <c r="K208" s="54"/>
      <c r="L208" s="54"/>
      <c r="M208" s="81"/>
      <c r="N208" s="83"/>
    </row>
    <row r="209" spans="1:14" ht="105" x14ac:dyDescent="0.25">
      <c r="A209" s="25"/>
      <c r="B209" s="41" t="s">
        <v>492</v>
      </c>
      <c r="C209" s="43" t="s">
        <v>86</v>
      </c>
      <c r="D209" s="49" t="s">
        <v>31</v>
      </c>
      <c r="E209" s="64">
        <v>5</v>
      </c>
      <c r="F209" s="65"/>
      <c r="G209" s="39"/>
      <c r="H209" s="63">
        <f t="shared" si="9"/>
        <v>0</v>
      </c>
      <c r="I209" s="53">
        <v>2876.79</v>
      </c>
      <c r="J209" s="54">
        <f t="shared" si="10"/>
        <v>14383.95</v>
      </c>
      <c r="K209" s="54"/>
      <c r="L209" s="54"/>
      <c r="M209" s="81"/>
      <c r="N209" s="83"/>
    </row>
    <row r="210" spans="1:14" ht="120" x14ac:dyDescent="0.25">
      <c r="A210" s="25"/>
      <c r="B210" s="41" t="s">
        <v>493</v>
      </c>
      <c r="C210" s="43" t="s">
        <v>87</v>
      </c>
      <c r="D210" s="49" t="s">
        <v>31</v>
      </c>
      <c r="E210" s="64">
        <v>8</v>
      </c>
      <c r="F210" s="65"/>
      <c r="G210" s="39"/>
      <c r="H210" s="63">
        <f t="shared" si="9"/>
        <v>0</v>
      </c>
      <c r="I210" s="53">
        <v>3825.1000000000004</v>
      </c>
      <c r="J210" s="54">
        <f t="shared" si="10"/>
        <v>30600.800000000003</v>
      </c>
      <c r="K210" s="54"/>
      <c r="L210" s="54"/>
      <c r="M210" s="81"/>
      <c r="N210" s="83"/>
    </row>
    <row r="211" spans="1:14" ht="105" x14ac:dyDescent="0.25">
      <c r="A211" s="25"/>
      <c r="B211" s="41" t="s">
        <v>494</v>
      </c>
      <c r="C211" s="43" t="s">
        <v>88</v>
      </c>
      <c r="D211" s="49" t="s">
        <v>31</v>
      </c>
      <c r="E211" s="64">
        <v>2</v>
      </c>
      <c r="F211" s="65"/>
      <c r="G211" s="39"/>
      <c r="H211" s="63">
        <f t="shared" si="9"/>
        <v>0</v>
      </c>
      <c r="I211" s="53">
        <v>5019.84</v>
      </c>
      <c r="J211" s="54">
        <f t="shared" si="10"/>
        <v>10039.68</v>
      </c>
      <c r="K211" s="54"/>
      <c r="L211" s="54"/>
      <c r="M211" s="81"/>
      <c r="N211" s="83"/>
    </row>
    <row r="212" spans="1:14" ht="105" x14ac:dyDescent="0.25">
      <c r="A212" s="25"/>
      <c r="B212" s="41" t="s">
        <v>495</v>
      </c>
      <c r="C212" s="43" t="s">
        <v>89</v>
      </c>
      <c r="D212" s="49" t="s">
        <v>29</v>
      </c>
      <c r="E212" s="64">
        <v>49.46</v>
      </c>
      <c r="F212" s="65"/>
      <c r="G212" s="39"/>
      <c r="H212" s="63">
        <f t="shared" si="9"/>
        <v>0</v>
      </c>
      <c r="I212" s="53">
        <v>1855.4</v>
      </c>
      <c r="J212" s="54">
        <f t="shared" si="10"/>
        <v>91768.084000000003</v>
      </c>
      <c r="K212" s="54"/>
      <c r="L212" s="54"/>
      <c r="M212" s="81"/>
      <c r="N212" s="83"/>
    </row>
    <row r="213" spans="1:14" ht="75" x14ac:dyDescent="0.25">
      <c r="A213" s="25"/>
      <c r="B213" s="41" t="s">
        <v>496</v>
      </c>
      <c r="C213" s="43" t="s">
        <v>90</v>
      </c>
      <c r="D213" s="49" t="s">
        <v>29</v>
      </c>
      <c r="E213" s="64">
        <v>30.91</v>
      </c>
      <c r="F213" s="65"/>
      <c r="G213" s="39"/>
      <c r="H213" s="63">
        <f t="shared" si="9"/>
        <v>0</v>
      </c>
      <c r="I213" s="53">
        <v>578.6</v>
      </c>
      <c r="J213" s="54">
        <f t="shared" si="10"/>
        <v>17884.526000000002</v>
      </c>
      <c r="K213" s="54"/>
      <c r="L213" s="54"/>
      <c r="M213" s="81"/>
      <c r="N213" s="83"/>
    </row>
    <row r="214" spans="1:14" ht="45" x14ac:dyDescent="0.25">
      <c r="A214" s="25"/>
      <c r="B214" s="41" t="s">
        <v>497</v>
      </c>
      <c r="C214" s="43" t="s">
        <v>91</v>
      </c>
      <c r="D214" s="49" t="s">
        <v>29</v>
      </c>
      <c r="E214" s="64">
        <v>49.46</v>
      </c>
      <c r="F214" s="65"/>
      <c r="G214" s="39"/>
      <c r="H214" s="63">
        <f t="shared" si="9"/>
        <v>0</v>
      </c>
      <c r="I214" s="53">
        <v>789.05</v>
      </c>
      <c r="J214" s="54">
        <f t="shared" si="10"/>
        <v>39026.413</v>
      </c>
      <c r="K214" s="54"/>
      <c r="L214" s="54"/>
      <c r="M214" s="81"/>
      <c r="N214" s="83"/>
    </row>
    <row r="215" spans="1:14" ht="180" x14ac:dyDescent="0.25">
      <c r="A215" s="25"/>
      <c r="B215" s="41" t="s">
        <v>498</v>
      </c>
      <c r="C215" s="43" t="s">
        <v>92</v>
      </c>
      <c r="D215" s="49" t="s">
        <v>29</v>
      </c>
      <c r="E215" s="64">
        <v>19.73</v>
      </c>
      <c r="F215" s="65"/>
      <c r="G215" s="39"/>
      <c r="H215" s="63">
        <f t="shared" si="9"/>
        <v>0</v>
      </c>
      <c r="I215" s="53">
        <v>89.29</v>
      </c>
      <c r="J215" s="54">
        <f t="shared" si="10"/>
        <v>1761.6917000000001</v>
      </c>
      <c r="K215" s="54"/>
      <c r="L215" s="54"/>
      <c r="M215" s="81"/>
      <c r="N215" s="83"/>
    </row>
    <row r="216" spans="1:14" ht="180" x14ac:dyDescent="0.25">
      <c r="A216" s="25"/>
      <c r="B216" s="41" t="s">
        <v>499</v>
      </c>
      <c r="C216" s="43" t="s">
        <v>93</v>
      </c>
      <c r="D216" s="49" t="s">
        <v>29</v>
      </c>
      <c r="E216" s="64">
        <v>21.22</v>
      </c>
      <c r="F216" s="65"/>
      <c r="G216" s="39"/>
      <c r="H216" s="63">
        <f t="shared" si="9"/>
        <v>0</v>
      </c>
      <c r="I216" s="53">
        <v>93.8</v>
      </c>
      <c r="J216" s="54">
        <f t="shared" si="10"/>
        <v>1990.4359999999999</v>
      </c>
      <c r="K216" s="54"/>
      <c r="L216" s="54"/>
      <c r="M216" s="81"/>
      <c r="N216" s="83"/>
    </row>
    <row r="217" spans="1:14" ht="75" x14ac:dyDescent="0.25">
      <c r="A217" s="25"/>
      <c r="B217" s="41" t="s">
        <v>500</v>
      </c>
      <c r="C217" s="43" t="s">
        <v>94</v>
      </c>
      <c r="D217" s="49" t="s">
        <v>37</v>
      </c>
      <c r="E217" s="64">
        <v>58.15</v>
      </c>
      <c r="F217" s="65"/>
      <c r="G217" s="39"/>
      <c r="H217" s="63">
        <f t="shared" si="9"/>
        <v>0</v>
      </c>
      <c r="I217" s="53">
        <v>69.23</v>
      </c>
      <c r="J217" s="54">
        <f t="shared" si="10"/>
        <v>4025.7245000000003</v>
      </c>
      <c r="K217" s="54"/>
      <c r="L217" s="54"/>
      <c r="M217" s="81"/>
      <c r="N217" s="83"/>
    </row>
    <row r="218" spans="1:14" ht="60" x14ac:dyDescent="0.25">
      <c r="A218" s="25"/>
      <c r="B218" s="41" t="s">
        <v>501</v>
      </c>
      <c r="C218" s="66" t="s">
        <v>216</v>
      </c>
      <c r="D218" s="49" t="s">
        <v>29</v>
      </c>
      <c r="E218" s="64">
        <v>31.66</v>
      </c>
      <c r="F218" s="65"/>
      <c r="G218" s="39"/>
      <c r="H218" s="63">
        <f t="shared" si="9"/>
        <v>0</v>
      </c>
      <c r="I218" s="53">
        <v>320.55</v>
      </c>
      <c r="J218" s="54">
        <f t="shared" si="10"/>
        <v>10148.613000000001</v>
      </c>
      <c r="K218" s="54"/>
      <c r="L218" s="54"/>
      <c r="M218" s="81"/>
      <c r="N218" s="83"/>
    </row>
    <row r="219" spans="1:14" ht="75" x14ac:dyDescent="0.25">
      <c r="A219" s="25"/>
      <c r="B219" s="41" t="s">
        <v>502</v>
      </c>
      <c r="C219" s="43" t="s">
        <v>95</v>
      </c>
      <c r="D219" s="49" t="s">
        <v>31</v>
      </c>
      <c r="E219" s="64">
        <v>1</v>
      </c>
      <c r="F219" s="65"/>
      <c r="G219" s="39"/>
      <c r="H219" s="63">
        <f t="shared" si="9"/>
        <v>0</v>
      </c>
      <c r="I219" s="53">
        <v>4856.5200000000004</v>
      </c>
      <c r="J219" s="54">
        <f t="shared" si="10"/>
        <v>4856.5200000000004</v>
      </c>
      <c r="K219" s="54"/>
      <c r="L219" s="54"/>
      <c r="M219" s="81"/>
      <c r="N219" s="83"/>
    </row>
    <row r="220" spans="1:14" ht="15" x14ac:dyDescent="0.25">
      <c r="A220" s="25"/>
      <c r="B220" s="86" t="s">
        <v>50</v>
      </c>
      <c r="C220" s="87" t="s">
        <v>96</v>
      </c>
      <c r="D220" s="88"/>
      <c r="E220" s="89">
        <v>0</v>
      </c>
      <c r="F220" s="90"/>
      <c r="G220" s="91"/>
      <c r="H220" s="92">
        <f>SUM(H221:H230)</f>
        <v>0</v>
      </c>
      <c r="I220" s="53">
        <v>0</v>
      </c>
      <c r="J220" s="70">
        <f>SUM(J221:J230)</f>
        <v>19523.721600000001</v>
      </c>
      <c r="K220" s="54"/>
      <c r="L220" s="54"/>
      <c r="M220" s="81"/>
      <c r="N220" s="83"/>
    </row>
    <row r="221" spans="1:14" ht="150" x14ac:dyDescent="0.25">
      <c r="A221" s="25"/>
      <c r="B221" s="41" t="s">
        <v>503</v>
      </c>
      <c r="C221" s="43" t="s">
        <v>97</v>
      </c>
      <c r="D221" s="49" t="s">
        <v>64</v>
      </c>
      <c r="E221" s="64">
        <v>8</v>
      </c>
      <c r="F221" s="65"/>
      <c r="G221" s="39"/>
      <c r="H221" s="63">
        <f t="shared" si="9"/>
        <v>0</v>
      </c>
      <c r="I221" s="53">
        <v>678.5</v>
      </c>
      <c r="J221" s="54">
        <f t="shared" si="10"/>
        <v>5428</v>
      </c>
      <c r="K221" s="54"/>
      <c r="L221" s="54"/>
      <c r="M221" s="81"/>
      <c r="N221" s="83"/>
    </row>
    <row r="222" spans="1:14" ht="45" x14ac:dyDescent="0.25">
      <c r="A222" s="25"/>
      <c r="B222" s="41" t="s">
        <v>504</v>
      </c>
      <c r="C222" s="43" t="s">
        <v>98</v>
      </c>
      <c r="D222" s="49" t="s">
        <v>274</v>
      </c>
      <c r="E222" s="64">
        <v>40.479999999999997</v>
      </c>
      <c r="F222" s="65"/>
      <c r="G222" s="39"/>
      <c r="H222" s="63">
        <f t="shared" si="9"/>
        <v>0</v>
      </c>
      <c r="I222" s="53">
        <v>42.669999999999995</v>
      </c>
      <c r="J222" s="54">
        <f t="shared" si="10"/>
        <v>1727.2815999999996</v>
      </c>
      <c r="K222" s="54"/>
      <c r="L222" s="54"/>
      <c r="M222" s="81"/>
      <c r="N222" s="83"/>
    </row>
    <row r="223" spans="1:14" ht="75" x14ac:dyDescent="0.25">
      <c r="A223" s="25"/>
      <c r="B223" s="41" t="s">
        <v>505</v>
      </c>
      <c r="C223" s="43" t="s">
        <v>99</v>
      </c>
      <c r="D223" s="49" t="s">
        <v>64</v>
      </c>
      <c r="E223" s="64">
        <v>6</v>
      </c>
      <c r="F223" s="65"/>
      <c r="G223" s="39"/>
      <c r="H223" s="63">
        <f t="shared" si="9"/>
        <v>0</v>
      </c>
      <c r="I223" s="53">
        <v>754.68</v>
      </c>
      <c r="J223" s="54">
        <f t="shared" si="10"/>
        <v>4528.08</v>
      </c>
      <c r="K223" s="54"/>
      <c r="L223" s="54"/>
      <c r="M223" s="81"/>
      <c r="N223" s="83"/>
    </row>
    <row r="224" spans="1:14" ht="75" x14ac:dyDescent="0.25">
      <c r="A224" s="25"/>
      <c r="B224" s="41" t="s">
        <v>506</v>
      </c>
      <c r="C224" s="43" t="s">
        <v>244</v>
      </c>
      <c r="D224" s="49" t="s">
        <v>64</v>
      </c>
      <c r="E224" s="64">
        <v>3</v>
      </c>
      <c r="F224" s="65"/>
      <c r="G224" s="39"/>
      <c r="H224" s="63">
        <f t="shared" si="9"/>
        <v>0</v>
      </c>
      <c r="I224" s="53">
        <v>1007.78</v>
      </c>
      <c r="J224" s="54">
        <f t="shared" si="10"/>
        <v>3023.34</v>
      </c>
      <c r="K224" s="54"/>
      <c r="L224" s="54"/>
      <c r="M224" s="81"/>
      <c r="N224" s="83"/>
    </row>
    <row r="225" spans="1:14" ht="75" x14ac:dyDescent="0.25">
      <c r="A225" s="25"/>
      <c r="B225" s="41" t="s">
        <v>507</v>
      </c>
      <c r="C225" s="43" t="s">
        <v>245</v>
      </c>
      <c r="D225" s="49" t="s">
        <v>31</v>
      </c>
      <c r="E225" s="64">
        <v>1</v>
      </c>
      <c r="F225" s="65"/>
      <c r="G225" s="39"/>
      <c r="H225" s="63">
        <f t="shared" si="9"/>
        <v>0</v>
      </c>
      <c r="I225" s="53">
        <v>948.23</v>
      </c>
      <c r="J225" s="54">
        <f t="shared" si="10"/>
        <v>948.23</v>
      </c>
      <c r="K225" s="54"/>
      <c r="L225" s="54"/>
      <c r="M225" s="81"/>
      <c r="N225" s="83"/>
    </row>
    <row r="226" spans="1:14" ht="30" x14ac:dyDescent="0.25">
      <c r="A226" s="25"/>
      <c r="B226" s="41" t="s">
        <v>508</v>
      </c>
      <c r="C226" s="43" t="s">
        <v>246</v>
      </c>
      <c r="D226" s="49" t="s">
        <v>31</v>
      </c>
      <c r="E226" s="64">
        <v>1</v>
      </c>
      <c r="F226" s="65"/>
      <c r="G226" s="39"/>
      <c r="H226" s="63">
        <f t="shared" si="9"/>
        <v>0</v>
      </c>
      <c r="I226" s="53">
        <v>51.75</v>
      </c>
      <c r="J226" s="54">
        <f t="shared" si="10"/>
        <v>51.75</v>
      </c>
      <c r="K226" s="54"/>
      <c r="L226" s="54"/>
      <c r="M226" s="81"/>
      <c r="N226" s="83"/>
    </row>
    <row r="227" spans="1:14" ht="30" x14ac:dyDescent="0.25">
      <c r="A227" s="25"/>
      <c r="B227" s="41" t="s">
        <v>509</v>
      </c>
      <c r="C227" s="43" t="s">
        <v>247</v>
      </c>
      <c r="D227" s="49" t="s">
        <v>31</v>
      </c>
      <c r="E227" s="64">
        <v>2</v>
      </c>
      <c r="F227" s="65"/>
      <c r="G227" s="39"/>
      <c r="H227" s="63">
        <f t="shared" si="9"/>
        <v>0</v>
      </c>
      <c r="I227" s="53">
        <v>64.23</v>
      </c>
      <c r="J227" s="54">
        <f t="shared" si="10"/>
        <v>128.46</v>
      </c>
      <c r="K227" s="54"/>
      <c r="L227" s="54"/>
      <c r="M227" s="81"/>
      <c r="N227" s="83"/>
    </row>
    <row r="228" spans="1:14" ht="30" x14ac:dyDescent="0.25">
      <c r="A228" s="25"/>
      <c r="B228" s="41" t="s">
        <v>510</v>
      </c>
      <c r="C228" s="43" t="s">
        <v>248</v>
      </c>
      <c r="D228" s="49" t="s">
        <v>31</v>
      </c>
      <c r="E228" s="64">
        <v>4</v>
      </c>
      <c r="F228" s="65"/>
      <c r="G228" s="39"/>
      <c r="H228" s="63">
        <f t="shared" si="9"/>
        <v>0</v>
      </c>
      <c r="I228" s="53">
        <v>37.51</v>
      </c>
      <c r="J228" s="54">
        <f t="shared" si="10"/>
        <v>150.04</v>
      </c>
      <c r="K228" s="54"/>
      <c r="L228" s="54"/>
      <c r="M228" s="81"/>
      <c r="N228" s="83"/>
    </row>
    <row r="229" spans="1:14" ht="45" x14ac:dyDescent="0.25">
      <c r="A229" s="25"/>
      <c r="B229" s="41" t="s">
        <v>511</v>
      </c>
      <c r="C229" s="43" t="s">
        <v>249</v>
      </c>
      <c r="D229" s="49" t="s">
        <v>31</v>
      </c>
      <c r="E229" s="64">
        <v>2</v>
      </c>
      <c r="F229" s="65"/>
      <c r="G229" s="39"/>
      <c r="H229" s="63">
        <f t="shared" si="9"/>
        <v>0</v>
      </c>
      <c r="I229" s="53">
        <v>32.81</v>
      </c>
      <c r="J229" s="54">
        <f t="shared" si="10"/>
        <v>65.62</v>
      </c>
      <c r="K229" s="54"/>
      <c r="L229" s="54"/>
      <c r="M229" s="81"/>
      <c r="N229" s="83"/>
    </row>
    <row r="230" spans="1:14" ht="60" x14ac:dyDescent="0.25">
      <c r="A230" s="25"/>
      <c r="B230" s="41" t="s">
        <v>512</v>
      </c>
      <c r="C230" s="43" t="s">
        <v>250</v>
      </c>
      <c r="D230" s="49" t="s">
        <v>25</v>
      </c>
      <c r="E230" s="64">
        <v>33</v>
      </c>
      <c r="F230" s="65"/>
      <c r="G230" s="39"/>
      <c r="H230" s="63">
        <f t="shared" si="9"/>
        <v>0</v>
      </c>
      <c r="I230" s="53">
        <v>105.24</v>
      </c>
      <c r="J230" s="54">
        <f t="shared" si="10"/>
        <v>3472.9199999999996</v>
      </c>
      <c r="K230" s="54"/>
      <c r="L230" s="54"/>
      <c r="M230" s="81"/>
      <c r="N230" s="83"/>
    </row>
    <row r="231" spans="1:14" ht="15" x14ac:dyDescent="0.25">
      <c r="A231" s="25"/>
      <c r="B231" s="86" t="s">
        <v>51</v>
      </c>
      <c r="C231" s="87" t="s">
        <v>56</v>
      </c>
      <c r="D231" s="88"/>
      <c r="E231" s="89">
        <v>0</v>
      </c>
      <c r="F231" s="90"/>
      <c r="G231" s="91"/>
      <c r="H231" s="92">
        <f>SUM(H232:H244)</f>
        <v>0</v>
      </c>
      <c r="I231" s="53">
        <v>0</v>
      </c>
      <c r="J231" s="70">
        <f>SUM(J232:J244)</f>
        <v>55841.73599999999</v>
      </c>
      <c r="K231" s="54"/>
      <c r="L231" s="54"/>
      <c r="M231" s="81"/>
      <c r="N231" s="83"/>
    </row>
    <row r="232" spans="1:14" ht="45" x14ac:dyDescent="0.25">
      <c r="A232" s="25"/>
      <c r="B232" s="41" t="s">
        <v>513</v>
      </c>
      <c r="C232" s="43" t="s">
        <v>98</v>
      </c>
      <c r="D232" s="49" t="s">
        <v>274</v>
      </c>
      <c r="E232" s="64">
        <v>52.8</v>
      </c>
      <c r="F232" s="65"/>
      <c r="G232" s="39"/>
      <c r="H232" s="63">
        <f t="shared" si="9"/>
        <v>0</v>
      </c>
      <c r="I232" s="53">
        <v>42.669999999999995</v>
      </c>
      <c r="J232" s="54">
        <f t="shared" si="10"/>
        <v>2252.9759999999997</v>
      </c>
      <c r="K232" s="54"/>
      <c r="L232" s="54"/>
      <c r="M232" s="81"/>
      <c r="N232" s="83"/>
    </row>
    <row r="233" spans="1:14" ht="150" x14ac:dyDescent="0.25">
      <c r="A233" s="25"/>
      <c r="B233" s="41" t="s">
        <v>514</v>
      </c>
      <c r="C233" s="43" t="s">
        <v>100</v>
      </c>
      <c r="D233" s="49" t="s">
        <v>101</v>
      </c>
      <c r="E233" s="64">
        <v>30</v>
      </c>
      <c r="F233" s="65"/>
      <c r="G233" s="39"/>
      <c r="H233" s="63">
        <f t="shared" si="9"/>
        <v>0</v>
      </c>
      <c r="I233" s="53">
        <v>727.1</v>
      </c>
      <c r="J233" s="54">
        <f t="shared" si="10"/>
        <v>21813</v>
      </c>
      <c r="K233" s="54"/>
      <c r="L233" s="54"/>
      <c r="M233" s="81"/>
      <c r="N233" s="83"/>
    </row>
    <row r="234" spans="1:14" ht="45" x14ac:dyDescent="0.25">
      <c r="A234" s="25"/>
      <c r="B234" s="41" t="s">
        <v>515</v>
      </c>
      <c r="C234" s="43" t="s">
        <v>102</v>
      </c>
      <c r="D234" s="49" t="s">
        <v>31</v>
      </c>
      <c r="E234" s="64">
        <v>1</v>
      </c>
      <c r="F234" s="65"/>
      <c r="G234" s="39"/>
      <c r="H234" s="63">
        <f t="shared" si="9"/>
        <v>0</v>
      </c>
      <c r="I234" s="53">
        <v>8226.1299999999992</v>
      </c>
      <c r="J234" s="54">
        <f t="shared" si="10"/>
        <v>8226.1299999999992</v>
      </c>
      <c r="K234" s="54"/>
      <c r="L234" s="54"/>
      <c r="M234" s="81"/>
      <c r="N234" s="83"/>
    </row>
    <row r="235" spans="1:14" ht="30" x14ac:dyDescent="0.25">
      <c r="A235" s="25"/>
      <c r="B235" s="41" t="s">
        <v>516</v>
      </c>
      <c r="C235" s="43" t="s">
        <v>103</v>
      </c>
      <c r="D235" s="49" t="s">
        <v>31</v>
      </c>
      <c r="E235" s="64">
        <v>1</v>
      </c>
      <c r="F235" s="65"/>
      <c r="G235" s="39"/>
      <c r="H235" s="63">
        <f t="shared" si="9"/>
        <v>0</v>
      </c>
      <c r="I235" s="53">
        <v>1215.5</v>
      </c>
      <c r="J235" s="54">
        <f t="shared" si="10"/>
        <v>1215.5</v>
      </c>
      <c r="K235" s="54"/>
      <c r="L235" s="54"/>
      <c r="M235" s="81"/>
      <c r="N235" s="83"/>
    </row>
    <row r="236" spans="1:14" ht="60" x14ac:dyDescent="0.25">
      <c r="A236" s="25"/>
      <c r="B236" s="41" t="s">
        <v>517</v>
      </c>
      <c r="C236" s="43" t="s">
        <v>104</v>
      </c>
      <c r="D236" s="49" t="s">
        <v>31</v>
      </c>
      <c r="E236" s="64">
        <v>9</v>
      </c>
      <c r="F236" s="65"/>
      <c r="G236" s="39"/>
      <c r="H236" s="63">
        <f t="shared" si="9"/>
        <v>0</v>
      </c>
      <c r="I236" s="53">
        <v>142.30000000000001</v>
      </c>
      <c r="J236" s="54">
        <f t="shared" si="10"/>
        <v>1280.7</v>
      </c>
      <c r="K236" s="54"/>
      <c r="L236" s="54"/>
      <c r="M236" s="81"/>
      <c r="N236" s="83"/>
    </row>
    <row r="237" spans="1:14" ht="60" x14ac:dyDescent="0.25">
      <c r="A237" s="25"/>
      <c r="B237" s="41" t="s">
        <v>518</v>
      </c>
      <c r="C237" s="43" t="s">
        <v>105</v>
      </c>
      <c r="D237" s="49" t="s">
        <v>31</v>
      </c>
      <c r="E237" s="64">
        <v>19</v>
      </c>
      <c r="F237" s="65"/>
      <c r="G237" s="39"/>
      <c r="H237" s="63">
        <f t="shared" si="9"/>
        <v>0</v>
      </c>
      <c r="I237" s="53">
        <v>174.5</v>
      </c>
      <c r="J237" s="54">
        <f t="shared" si="10"/>
        <v>3315.5</v>
      </c>
      <c r="K237" s="54"/>
      <c r="L237" s="54"/>
      <c r="M237" s="81"/>
      <c r="N237" s="83"/>
    </row>
    <row r="238" spans="1:14" ht="60" x14ac:dyDescent="0.25">
      <c r="A238" s="25"/>
      <c r="B238" s="41" t="s">
        <v>519</v>
      </c>
      <c r="C238" s="43" t="s">
        <v>106</v>
      </c>
      <c r="D238" s="49" t="s">
        <v>107</v>
      </c>
      <c r="E238" s="64">
        <v>1</v>
      </c>
      <c r="F238" s="65"/>
      <c r="G238" s="39"/>
      <c r="H238" s="63">
        <f t="shared" si="9"/>
        <v>0</v>
      </c>
      <c r="I238" s="53">
        <v>167.79</v>
      </c>
      <c r="J238" s="54">
        <f t="shared" si="10"/>
        <v>167.79</v>
      </c>
      <c r="K238" s="54"/>
      <c r="L238" s="54"/>
      <c r="M238" s="81"/>
      <c r="N238" s="83"/>
    </row>
    <row r="239" spans="1:14" ht="60" x14ac:dyDescent="0.25">
      <c r="A239" s="25"/>
      <c r="B239" s="41" t="s">
        <v>520</v>
      </c>
      <c r="C239" s="43" t="s">
        <v>108</v>
      </c>
      <c r="D239" s="49" t="s">
        <v>107</v>
      </c>
      <c r="E239" s="64">
        <v>1</v>
      </c>
      <c r="F239" s="65"/>
      <c r="G239" s="39"/>
      <c r="H239" s="63">
        <f t="shared" si="9"/>
        <v>0</v>
      </c>
      <c r="I239" s="53">
        <v>127.74000000000001</v>
      </c>
      <c r="J239" s="54">
        <f t="shared" si="10"/>
        <v>127.74000000000001</v>
      </c>
      <c r="K239" s="54"/>
      <c r="L239" s="54"/>
      <c r="M239" s="81"/>
      <c r="N239" s="83"/>
    </row>
    <row r="240" spans="1:14" ht="45" x14ac:dyDescent="0.25">
      <c r="A240" s="25"/>
      <c r="B240" s="41" t="s">
        <v>521</v>
      </c>
      <c r="C240" s="43" t="s">
        <v>109</v>
      </c>
      <c r="D240" s="49" t="s">
        <v>31</v>
      </c>
      <c r="E240" s="64">
        <v>13</v>
      </c>
      <c r="F240" s="65"/>
      <c r="G240" s="39"/>
      <c r="H240" s="63">
        <f t="shared" si="9"/>
        <v>0</v>
      </c>
      <c r="I240" s="53">
        <v>719.96</v>
      </c>
      <c r="J240" s="54">
        <f t="shared" si="10"/>
        <v>9359.48</v>
      </c>
      <c r="K240" s="54"/>
      <c r="L240" s="54"/>
      <c r="M240" s="81"/>
      <c r="N240" s="83"/>
    </row>
    <row r="241" spans="1:14" ht="90" x14ac:dyDescent="0.25">
      <c r="A241" s="25"/>
      <c r="B241" s="41" t="s">
        <v>522</v>
      </c>
      <c r="C241" s="43" t="s">
        <v>110</v>
      </c>
      <c r="D241" s="49" t="s">
        <v>31</v>
      </c>
      <c r="E241" s="64">
        <v>1</v>
      </c>
      <c r="F241" s="65"/>
      <c r="G241" s="39"/>
      <c r="H241" s="63">
        <f t="shared" si="9"/>
        <v>0</v>
      </c>
      <c r="I241" s="53">
        <v>4320</v>
      </c>
      <c r="J241" s="54">
        <f t="shared" si="10"/>
        <v>4320</v>
      </c>
      <c r="K241" s="54"/>
      <c r="L241" s="54"/>
      <c r="M241" s="81"/>
      <c r="N241" s="83"/>
    </row>
    <row r="242" spans="1:14" ht="60" x14ac:dyDescent="0.25">
      <c r="A242" s="25"/>
      <c r="B242" s="41" t="s">
        <v>523</v>
      </c>
      <c r="C242" s="43" t="s">
        <v>251</v>
      </c>
      <c r="D242" s="49" t="s">
        <v>31</v>
      </c>
      <c r="E242" s="64">
        <v>1</v>
      </c>
      <c r="F242" s="65"/>
      <c r="G242" s="39"/>
      <c r="H242" s="63">
        <f t="shared" si="9"/>
        <v>0</v>
      </c>
      <c r="I242" s="53">
        <v>675.93999999999994</v>
      </c>
      <c r="J242" s="54">
        <f t="shared" si="10"/>
        <v>675.93999999999994</v>
      </c>
      <c r="K242" s="54"/>
      <c r="L242" s="54"/>
      <c r="M242" s="81"/>
      <c r="N242" s="83"/>
    </row>
    <row r="243" spans="1:14" ht="120" x14ac:dyDescent="0.25">
      <c r="A243" s="25"/>
      <c r="B243" s="41" t="s">
        <v>524</v>
      </c>
      <c r="C243" s="43" t="s">
        <v>111</v>
      </c>
      <c r="D243" s="49" t="s">
        <v>64</v>
      </c>
      <c r="E243" s="64">
        <v>5</v>
      </c>
      <c r="F243" s="65"/>
      <c r="G243" s="39"/>
      <c r="H243" s="63">
        <f t="shared" ref="H243:H306" si="11">+F243*E243</f>
        <v>0</v>
      </c>
      <c r="I243" s="53">
        <v>258.02</v>
      </c>
      <c r="J243" s="54">
        <f t="shared" ref="J243:J306" si="12">+I243*E243</f>
        <v>1290.0999999999999</v>
      </c>
      <c r="K243" s="54"/>
      <c r="L243" s="54"/>
      <c r="M243" s="81"/>
      <c r="N243" s="83"/>
    </row>
    <row r="244" spans="1:14" ht="60" x14ac:dyDescent="0.25">
      <c r="A244" s="25"/>
      <c r="B244" s="41" t="s">
        <v>525</v>
      </c>
      <c r="C244" s="43" t="s">
        <v>112</v>
      </c>
      <c r="D244" s="49" t="s">
        <v>31</v>
      </c>
      <c r="E244" s="64">
        <v>4</v>
      </c>
      <c r="F244" s="65"/>
      <c r="G244" s="39"/>
      <c r="H244" s="63">
        <f t="shared" si="11"/>
        <v>0</v>
      </c>
      <c r="I244" s="53">
        <v>449.21999999999997</v>
      </c>
      <c r="J244" s="54">
        <f t="shared" si="12"/>
        <v>1796.8799999999999</v>
      </c>
      <c r="K244" s="54"/>
      <c r="L244" s="54"/>
      <c r="M244" s="81"/>
      <c r="N244" s="83"/>
    </row>
    <row r="245" spans="1:14" ht="15" x14ac:dyDescent="0.25">
      <c r="A245" s="25"/>
      <c r="B245" s="86" t="s">
        <v>52</v>
      </c>
      <c r="C245" s="87" t="s">
        <v>113</v>
      </c>
      <c r="D245" s="88"/>
      <c r="E245" s="89">
        <v>0</v>
      </c>
      <c r="F245" s="90"/>
      <c r="G245" s="91"/>
      <c r="H245" s="92">
        <f>SUM(H246:H247)</f>
        <v>0</v>
      </c>
      <c r="I245" s="53">
        <v>0</v>
      </c>
      <c r="J245" s="70">
        <f>SUM(J246:J247)</f>
        <v>5414.08</v>
      </c>
      <c r="K245" s="54"/>
      <c r="L245" s="54"/>
      <c r="M245" s="81"/>
      <c r="N245" s="83"/>
    </row>
    <row r="246" spans="1:14" ht="45" x14ac:dyDescent="0.25">
      <c r="A246" s="25"/>
      <c r="B246" s="41" t="s">
        <v>526</v>
      </c>
      <c r="C246" s="43" t="s">
        <v>114</v>
      </c>
      <c r="D246" s="49" t="s">
        <v>64</v>
      </c>
      <c r="E246" s="64">
        <v>1</v>
      </c>
      <c r="F246" s="65"/>
      <c r="G246" s="39"/>
      <c r="H246" s="63">
        <f t="shared" si="11"/>
        <v>0</v>
      </c>
      <c r="I246" s="53">
        <v>1502.72</v>
      </c>
      <c r="J246" s="54">
        <f t="shared" si="12"/>
        <v>1502.72</v>
      </c>
      <c r="K246" s="54"/>
      <c r="L246" s="54"/>
      <c r="M246" s="81"/>
      <c r="N246" s="83"/>
    </row>
    <row r="247" spans="1:14" ht="60" x14ac:dyDescent="0.25">
      <c r="A247" s="25"/>
      <c r="B247" s="41" t="s">
        <v>527</v>
      </c>
      <c r="C247" s="43" t="s">
        <v>115</v>
      </c>
      <c r="D247" s="49" t="s">
        <v>31</v>
      </c>
      <c r="E247" s="64">
        <v>1</v>
      </c>
      <c r="F247" s="65"/>
      <c r="G247" s="39"/>
      <c r="H247" s="63">
        <f t="shared" si="11"/>
        <v>0</v>
      </c>
      <c r="I247" s="53">
        <v>3911.36</v>
      </c>
      <c r="J247" s="54">
        <f t="shared" si="12"/>
        <v>3911.36</v>
      </c>
      <c r="K247" s="54"/>
      <c r="L247" s="54"/>
      <c r="M247" s="81"/>
      <c r="N247" s="83"/>
    </row>
    <row r="248" spans="1:14" ht="15" x14ac:dyDescent="0.25">
      <c r="A248" s="25"/>
      <c r="B248" s="86" t="s">
        <v>53</v>
      </c>
      <c r="C248" s="87" t="s">
        <v>116</v>
      </c>
      <c r="D248" s="88"/>
      <c r="E248" s="89">
        <v>0</v>
      </c>
      <c r="F248" s="90"/>
      <c r="G248" s="91"/>
      <c r="H248" s="92">
        <f>SUM(H249:H269)</f>
        <v>0</v>
      </c>
      <c r="I248" s="53">
        <v>0</v>
      </c>
      <c r="J248" s="70">
        <f>SUM(J249:J269)</f>
        <v>228759.05562173913</v>
      </c>
      <c r="K248" s="54"/>
      <c r="L248" s="54"/>
      <c r="M248" s="81"/>
      <c r="N248" s="83"/>
    </row>
    <row r="249" spans="1:14" ht="75" x14ac:dyDescent="0.25">
      <c r="A249" s="25"/>
      <c r="B249" s="41" t="s">
        <v>528</v>
      </c>
      <c r="C249" s="66" t="s">
        <v>117</v>
      </c>
      <c r="D249" s="49" t="s">
        <v>29</v>
      </c>
      <c r="E249" s="64">
        <v>255</v>
      </c>
      <c r="F249" s="65"/>
      <c r="G249" s="39"/>
      <c r="H249" s="63">
        <f t="shared" si="11"/>
        <v>0</v>
      </c>
      <c r="I249" s="53">
        <v>221.09</v>
      </c>
      <c r="J249" s="54">
        <f t="shared" si="12"/>
        <v>56377.950000000004</v>
      </c>
      <c r="K249" s="54"/>
      <c r="L249" s="54"/>
      <c r="M249" s="81"/>
      <c r="N249" s="83"/>
    </row>
    <row r="250" spans="1:14" ht="30" x14ac:dyDescent="0.25">
      <c r="A250" s="25"/>
      <c r="B250" s="41" t="s">
        <v>529</v>
      </c>
      <c r="C250" s="43" t="s">
        <v>252</v>
      </c>
      <c r="D250" s="49" t="s">
        <v>29</v>
      </c>
      <c r="E250" s="64">
        <v>133.22</v>
      </c>
      <c r="F250" s="65"/>
      <c r="G250" s="39"/>
      <c r="H250" s="63">
        <f t="shared" si="11"/>
        <v>0</v>
      </c>
      <c r="I250" s="53">
        <v>125.46000000000001</v>
      </c>
      <c r="J250" s="54">
        <f t="shared" si="12"/>
        <v>16713.781200000001</v>
      </c>
      <c r="K250" s="54"/>
      <c r="L250" s="54"/>
      <c r="M250" s="81"/>
      <c r="N250" s="83"/>
    </row>
    <row r="251" spans="1:14" ht="30" x14ac:dyDescent="0.25">
      <c r="A251" s="25"/>
      <c r="B251" s="41" t="s">
        <v>530</v>
      </c>
      <c r="C251" s="43" t="s">
        <v>253</v>
      </c>
      <c r="D251" s="49" t="s">
        <v>29</v>
      </c>
      <c r="E251" s="64">
        <v>18.52</v>
      </c>
      <c r="F251" s="65"/>
      <c r="G251" s="39"/>
      <c r="H251" s="63">
        <f t="shared" si="11"/>
        <v>0</v>
      </c>
      <c r="I251" s="53">
        <v>254.90434782608696</v>
      </c>
      <c r="J251" s="54">
        <f t="shared" si="12"/>
        <v>4720.8285217391303</v>
      </c>
      <c r="K251" s="54"/>
      <c r="L251" s="54"/>
      <c r="M251" s="81"/>
      <c r="N251" s="83"/>
    </row>
    <row r="252" spans="1:14" ht="90" x14ac:dyDescent="0.25">
      <c r="A252" s="25"/>
      <c r="B252" s="41" t="s">
        <v>531</v>
      </c>
      <c r="C252" s="43" t="s">
        <v>118</v>
      </c>
      <c r="D252" s="49" t="s">
        <v>32</v>
      </c>
      <c r="E252" s="64">
        <v>15.25</v>
      </c>
      <c r="F252" s="65"/>
      <c r="G252" s="39"/>
      <c r="H252" s="63">
        <f t="shared" si="11"/>
        <v>0</v>
      </c>
      <c r="I252" s="53">
        <v>345.90999999999997</v>
      </c>
      <c r="J252" s="54">
        <f t="shared" si="12"/>
        <v>5275.1274999999996</v>
      </c>
      <c r="K252" s="54"/>
      <c r="L252" s="54"/>
      <c r="M252" s="81"/>
      <c r="N252" s="83"/>
    </row>
    <row r="253" spans="1:14" ht="45" x14ac:dyDescent="0.25">
      <c r="A253" s="25"/>
      <c r="B253" s="41" t="s">
        <v>532</v>
      </c>
      <c r="C253" s="43" t="s">
        <v>119</v>
      </c>
      <c r="D253" s="49" t="s">
        <v>29</v>
      </c>
      <c r="E253" s="64">
        <v>35.85</v>
      </c>
      <c r="F253" s="65"/>
      <c r="G253" s="39"/>
      <c r="H253" s="63">
        <f t="shared" si="11"/>
        <v>0</v>
      </c>
      <c r="I253" s="53">
        <v>293.14</v>
      </c>
      <c r="J253" s="54">
        <f t="shared" si="12"/>
        <v>10509.069</v>
      </c>
      <c r="K253" s="54"/>
      <c r="L253" s="54"/>
      <c r="M253" s="81"/>
      <c r="N253" s="83"/>
    </row>
    <row r="254" spans="1:14" ht="90" x14ac:dyDescent="0.25">
      <c r="A254" s="25"/>
      <c r="B254" s="41" t="s">
        <v>533</v>
      </c>
      <c r="C254" s="43" t="s">
        <v>120</v>
      </c>
      <c r="D254" s="49" t="s">
        <v>29</v>
      </c>
      <c r="E254" s="64">
        <v>19.52</v>
      </c>
      <c r="F254" s="65"/>
      <c r="G254" s="39"/>
      <c r="H254" s="63">
        <f t="shared" si="11"/>
        <v>0</v>
      </c>
      <c r="I254" s="53">
        <v>341.25</v>
      </c>
      <c r="J254" s="54">
        <f t="shared" si="12"/>
        <v>6661.2</v>
      </c>
      <c r="K254" s="54"/>
      <c r="L254" s="54"/>
      <c r="M254" s="81"/>
      <c r="N254" s="83"/>
    </row>
    <row r="255" spans="1:14" ht="90" x14ac:dyDescent="0.25">
      <c r="A255" s="25"/>
      <c r="B255" s="41" t="s">
        <v>534</v>
      </c>
      <c r="C255" s="43" t="s">
        <v>121</v>
      </c>
      <c r="D255" s="49" t="s">
        <v>29</v>
      </c>
      <c r="E255" s="64">
        <v>3.5</v>
      </c>
      <c r="F255" s="65"/>
      <c r="G255" s="39"/>
      <c r="H255" s="63">
        <f t="shared" si="11"/>
        <v>0</v>
      </c>
      <c r="I255" s="53">
        <v>333.38</v>
      </c>
      <c r="J255" s="54">
        <f t="shared" si="12"/>
        <v>1166.83</v>
      </c>
      <c r="K255" s="54"/>
      <c r="L255" s="54"/>
      <c r="M255" s="81"/>
      <c r="N255" s="83"/>
    </row>
    <row r="256" spans="1:14" ht="45" x14ac:dyDescent="0.25">
      <c r="A256" s="25"/>
      <c r="B256" s="41" t="s">
        <v>535</v>
      </c>
      <c r="C256" s="43" t="s">
        <v>254</v>
      </c>
      <c r="D256" s="49" t="s">
        <v>29</v>
      </c>
      <c r="E256" s="64">
        <v>15.62</v>
      </c>
      <c r="F256" s="65"/>
      <c r="G256" s="39"/>
      <c r="H256" s="63">
        <f t="shared" si="11"/>
        <v>0</v>
      </c>
      <c r="I256" s="53">
        <v>167.69</v>
      </c>
      <c r="J256" s="54">
        <f t="shared" si="12"/>
        <v>2619.3177999999998</v>
      </c>
      <c r="K256" s="54"/>
      <c r="L256" s="54"/>
      <c r="M256" s="81"/>
      <c r="N256" s="83"/>
    </row>
    <row r="257" spans="1:14" ht="105" x14ac:dyDescent="0.25">
      <c r="A257" s="25"/>
      <c r="B257" s="41" t="s">
        <v>536</v>
      </c>
      <c r="C257" s="43" t="s">
        <v>122</v>
      </c>
      <c r="D257" s="49" t="s">
        <v>273</v>
      </c>
      <c r="E257" s="64">
        <v>12.65</v>
      </c>
      <c r="F257" s="65"/>
      <c r="G257" s="39"/>
      <c r="H257" s="63">
        <f t="shared" si="11"/>
        <v>0</v>
      </c>
      <c r="I257" s="53">
        <v>473.03</v>
      </c>
      <c r="J257" s="54">
        <f t="shared" si="12"/>
        <v>5983.8294999999998</v>
      </c>
      <c r="K257" s="54"/>
      <c r="L257" s="54"/>
      <c r="M257" s="81"/>
      <c r="N257" s="83"/>
    </row>
    <row r="258" spans="1:14" ht="60" x14ac:dyDescent="0.25">
      <c r="A258" s="25"/>
      <c r="B258" s="41" t="s">
        <v>537</v>
      </c>
      <c r="C258" s="43" t="s">
        <v>255</v>
      </c>
      <c r="D258" s="49" t="s">
        <v>25</v>
      </c>
      <c r="E258" s="64">
        <v>58.5</v>
      </c>
      <c r="F258" s="65"/>
      <c r="G258" s="39"/>
      <c r="H258" s="63">
        <f t="shared" si="11"/>
        <v>0</v>
      </c>
      <c r="I258" s="53">
        <v>242.45999999999998</v>
      </c>
      <c r="J258" s="54">
        <f t="shared" si="12"/>
        <v>14183.909999999998</v>
      </c>
      <c r="K258" s="54"/>
      <c r="L258" s="54"/>
      <c r="M258" s="81"/>
      <c r="N258" s="83"/>
    </row>
    <row r="259" spans="1:14" ht="60" x14ac:dyDescent="0.25">
      <c r="A259" s="25"/>
      <c r="B259" s="41" t="s">
        <v>538</v>
      </c>
      <c r="C259" s="43" t="s">
        <v>256</v>
      </c>
      <c r="D259" s="49" t="s">
        <v>25</v>
      </c>
      <c r="E259" s="64">
        <v>33.35</v>
      </c>
      <c r="F259" s="65"/>
      <c r="G259" s="39"/>
      <c r="H259" s="63">
        <f t="shared" si="11"/>
        <v>0</v>
      </c>
      <c r="I259" s="53">
        <v>293.28999999999996</v>
      </c>
      <c r="J259" s="54">
        <f t="shared" si="12"/>
        <v>9781.2214999999997</v>
      </c>
      <c r="K259" s="54"/>
      <c r="L259" s="54"/>
      <c r="M259" s="81"/>
      <c r="N259" s="83"/>
    </row>
    <row r="260" spans="1:14" ht="60" x14ac:dyDescent="0.25">
      <c r="A260" s="25"/>
      <c r="B260" s="41" t="s">
        <v>539</v>
      </c>
      <c r="C260" s="43" t="s">
        <v>257</v>
      </c>
      <c r="D260" s="49" t="s">
        <v>25</v>
      </c>
      <c r="E260" s="64">
        <v>32.5</v>
      </c>
      <c r="F260" s="65"/>
      <c r="G260" s="39"/>
      <c r="H260" s="63">
        <f t="shared" si="11"/>
        <v>0</v>
      </c>
      <c r="I260" s="53">
        <v>210.59</v>
      </c>
      <c r="J260" s="54">
        <f t="shared" si="12"/>
        <v>6844.1750000000002</v>
      </c>
      <c r="K260" s="54"/>
      <c r="L260" s="54"/>
      <c r="M260" s="81"/>
      <c r="N260" s="83"/>
    </row>
    <row r="261" spans="1:14" ht="60" x14ac:dyDescent="0.25">
      <c r="A261" s="25"/>
      <c r="B261" s="41" t="s">
        <v>540</v>
      </c>
      <c r="C261" s="43" t="s">
        <v>258</v>
      </c>
      <c r="D261" s="49" t="s">
        <v>25</v>
      </c>
      <c r="E261" s="64">
        <v>32.5</v>
      </c>
      <c r="F261" s="65"/>
      <c r="G261" s="39"/>
      <c r="H261" s="63">
        <f t="shared" si="11"/>
        <v>0</v>
      </c>
      <c r="I261" s="53">
        <v>221.12</v>
      </c>
      <c r="J261" s="54">
        <f t="shared" si="12"/>
        <v>7186.4000000000005</v>
      </c>
      <c r="K261" s="54"/>
      <c r="L261" s="54"/>
      <c r="M261" s="81"/>
      <c r="N261" s="83"/>
    </row>
    <row r="262" spans="1:14" ht="60" x14ac:dyDescent="0.25">
      <c r="A262" s="25"/>
      <c r="B262" s="41" t="s">
        <v>541</v>
      </c>
      <c r="C262" s="43" t="s">
        <v>259</v>
      </c>
      <c r="D262" s="49" t="s">
        <v>25</v>
      </c>
      <c r="E262" s="64">
        <v>32.5</v>
      </c>
      <c r="F262" s="65"/>
      <c r="G262" s="39"/>
      <c r="H262" s="63">
        <f t="shared" si="11"/>
        <v>0</v>
      </c>
      <c r="I262" s="53">
        <v>231.64</v>
      </c>
      <c r="J262" s="54">
        <f t="shared" si="12"/>
        <v>7528.2999999999993</v>
      </c>
      <c r="K262" s="54"/>
      <c r="L262" s="54"/>
      <c r="M262" s="81"/>
      <c r="N262" s="83"/>
    </row>
    <row r="263" spans="1:14" ht="75" x14ac:dyDescent="0.25">
      <c r="A263" s="25"/>
      <c r="B263" s="41" t="s">
        <v>542</v>
      </c>
      <c r="C263" s="43" t="s">
        <v>260</v>
      </c>
      <c r="D263" s="49" t="s">
        <v>29</v>
      </c>
      <c r="E263" s="64">
        <v>85.61</v>
      </c>
      <c r="F263" s="65"/>
      <c r="G263" s="39"/>
      <c r="H263" s="63">
        <f t="shared" si="11"/>
        <v>0</v>
      </c>
      <c r="I263" s="53">
        <v>323.64</v>
      </c>
      <c r="J263" s="54">
        <f t="shared" si="12"/>
        <v>27706.820399999997</v>
      </c>
      <c r="K263" s="54"/>
      <c r="L263" s="54"/>
      <c r="M263" s="81"/>
      <c r="N263" s="83"/>
    </row>
    <row r="264" spans="1:14" ht="60" x14ac:dyDescent="0.25">
      <c r="A264" s="25"/>
      <c r="B264" s="41" t="s">
        <v>543</v>
      </c>
      <c r="C264" s="43" t="s">
        <v>261</v>
      </c>
      <c r="D264" s="49" t="s">
        <v>31</v>
      </c>
      <c r="E264" s="64">
        <v>4</v>
      </c>
      <c r="F264" s="65"/>
      <c r="G264" s="39"/>
      <c r="H264" s="63">
        <f t="shared" si="11"/>
        <v>0</v>
      </c>
      <c r="I264" s="53">
        <v>1006.79</v>
      </c>
      <c r="J264" s="54">
        <f t="shared" si="12"/>
        <v>4027.16</v>
      </c>
      <c r="K264" s="54"/>
      <c r="L264" s="54"/>
      <c r="M264" s="81"/>
      <c r="N264" s="83"/>
    </row>
    <row r="265" spans="1:14" ht="45" x14ac:dyDescent="0.25">
      <c r="A265" s="25"/>
      <c r="B265" s="41" t="s">
        <v>544</v>
      </c>
      <c r="C265" s="43" t="s">
        <v>262</v>
      </c>
      <c r="D265" s="49" t="s">
        <v>29</v>
      </c>
      <c r="E265" s="64">
        <v>65.150000000000006</v>
      </c>
      <c r="F265" s="65"/>
      <c r="G265" s="39"/>
      <c r="H265" s="63">
        <f t="shared" si="11"/>
        <v>0</v>
      </c>
      <c r="I265" s="53">
        <v>26.720000000000002</v>
      </c>
      <c r="J265" s="54">
        <f t="shared" si="12"/>
        <v>1740.8080000000002</v>
      </c>
      <c r="K265" s="54"/>
      <c r="L265" s="54"/>
      <c r="M265" s="81"/>
      <c r="N265" s="83"/>
    </row>
    <row r="266" spans="1:14" ht="45" x14ac:dyDescent="0.25">
      <c r="A266" s="25"/>
      <c r="B266" s="41" t="s">
        <v>545</v>
      </c>
      <c r="C266" s="66" t="s">
        <v>309</v>
      </c>
      <c r="D266" s="49" t="s">
        <v>32</v>
      </c>
      <c r="E266" s="64">
        <v>12.5</v>
      </c>
      <c r="F266" s="65"/>
      <c r="G266" s="39"/>
      <c r="H266" s="63">
        <f t="shared" si="11"/>
        <v>0</v>
      </c>
      <c r="I266" s="53">
        <v>1344.64</v>
      </c>
      <c r="J266" s="54">
        <f t="shared" si="12"/>
        <v>16808</v>
      </c>
      <c r="K266" s="54"/>
      <c r="L266" s="54"/>
      <c r="M266" s="81"/>
      <c r="N266" s="83"/>
    </row>
    <row r="267" spans="1:14" ht="60" x14ac:dyDescent="0.25">
      <c r="A267" s="25"/>
      <c r="B267" s="41" t="s">
        <v>546</v>
      </c>
      <c r="C267" s="43" t="s">
        <v>263</v>
      </c>
      <c r="D267" s="49" t="s">
        <v>31</v>
      </c>
      <c r="E267" s="64">
        <v>4</v>
      </c>
      <c r="F267" s="65"/>
      <c r="G267" s="39"/>
      <c r="H267" s="63">
        <f t="shared" si="11"/>
        <v>0</v>
      </c>
      <c r="I267" s="53">
        <v>399.44</v>
      </c>
      <c r="J267" s="54">
        <f t="shared" si="12"/>
        <v>1597.76</v>
      </c>
      <c r="K267" s="54"/>
      <c r="L267" s="54"/>
      <c r="M267" s="81"/>
      <c r="N267" s="83"/>
    </row>
    <row r="268" spans="1:14" ht="60" x14ac:dyDescent="0.25">
      <c r="A268" s="25"/>
      <c r="B268" s="41" t="s">
        <v>547</v>
      </c>
      <c r="C268" s="43" t="s">
        <v>264</v>
      </c>
      <c r="D268" s="49" t="s">
        <v>29</v>
      </c>
      <c r="E268" s="64">
        <v>6.92</v>
      </c>
      <c r="F268" s="65"/>
      <c r="G268" s="39"/>
      <c r="H268" s="63">
        <f t="shared" si="11"/>
        <v>0</v>
      </c>
      <c r="I268" s="53">
        <v>473.15999999999997</v>
      </c>
      <c r="J268" s="54">
        <f t="shared" si="12"/>
        <v>3274.2671999999998</v>
      </c>
      <c r="K268" s="54"/>
      <c r="L268" s="54"/>
      <c r="M268" s="81"/>
      <c r="N268" s="83"/>
    </row>
    <row r="269" spans="1:14" ht="45" x14ac:dyDescent="0.25">
      <c r="A269" s="25"/>
      <c r="B269" s="41" t="s">
        <v>548</v>
      </c>
      <c r="C269" s="43" t="s">
        <v>265</v>
      </c>
      <c r="D269" s="49" t="s">
        <v>37</v>
      </c>
      <c r="E269" s="64">
        <v>390.32</v>
      </c>
      <c r="F269" s="65"/>
      <c r="G269" s="39"/>
      <c r="H269" s="63">
        <f t="shared" si="11"/>
        <v>0</v>
      </c>
      <c r="I269" s="53">
        <v>46.25</v>
      </c>
      <c r="J269" s="54">
        <f t="shared" si="12"/>
        <v>18052.3</v>
      </c>
      <c r="K269" s="54"/>
      <c r="L269" s="54"/>
      <c r="M269" s="81"/>
      <c r="N269" s="83"/>
    </row>
    <row r="270" spans="1:14" ht="15" x14ac:dyDescent="0.25">
      <c r="A270" s="25"/>
      <c r="B270" s="86" t="s">
        <v>54</v>
      </c>
      <c r="C270" s="87" t="s">
        <v>123</v>
      </c>
      <c r="D270" s="88"/>
      <c r="E270" s="89">
        <v>0</v>
      </c>
      <c r="F270" s="90"/>
      <c r="G270" s="91"/>
      <c r="H270" s="92">
        <f>SUM(H271:H285)</f>
        <v>0</v>
      </c>
      <c r="I270" s="53">
        <v>0</v>
      </c>
      <c r="J270" s="70">
        <f>SUM(J271:J285)</f>
        <v>106920.37</v>
      </c>
      <c r="K270" s="54"/>
      <c r="L270" s="54"/>
      <c r="M270" s="81"/>
      <c r="N270" s="83"/>
    </row>
    <row r="271" spans="1:14" ht="90" x14ac:dyDescent="0.25">
      <c r="A271" s="25"/>
      <c r="B271" s="41" t="s">
        <v>549</v>
      </c>
      <c r="C271" s="43" t="s">
        <v>124</v>
      </c>
      <c r="D271" s="49" t="s">
        <v>31</v>
      </c>
      <c r="E271" s="64">
        <v>3</v>
      </c>
      <c r="F271" s="65"/>
      <c r="G271" s="39"/>
      <c r="H271" s="63">
        <f t="shared" si="11"/>
        <v>0</v>
      </c>
      <c r="I271" s="53">
        <v>4415.1000000000004</v>
      </c>
      <c r="J271" s="54">
        <f t="shared" si="12"/>
        <v>13245.300000000001</v>
      </c>
      <c r="K271" s="54"/>
      <c r="L271" s="54"/>
      <c r="M271" s="81"/>
      <c r="N271" s="83"/>
    </row>
    <row r="272" spans="1:14" ht="90" x14ac:dyDescent="0.25">
      <c r="A272" s="25"/>
      <c r="B272" s="41" t="s">
        <v>550</v>
      </c>
      <c r="C272" s="43" t="s">
        <v>125</v>
      </c>
      <c r="D272" s="49" t="s">
        <v>31</v>
      </c>
      <c r="E272" s="64">
        <v>5</v>
      </c>
      <c r="F272" s="65"/>
      <c r="G272" s="39"/>
      <c r="H272" s="63">
        <f t="shared" si="11"/>
        <v>0</v>
      </c>
      <c r="I272" s="53">
        <v>2925.2000000000003</v>
      </c>
      <c r="J272" s="54">
        <f t="shared" si="12"/>
        <v>14626.000000000002</v>
      </c>
      <c r="K272" s="54"/>
      <c r="L272" s="54"/>
      <c r="M272" s="81"/>
      <c r="N272" s="83"/>
    </row>
    <row r="273" spans="1:14" ht="75" x14ac:dyDescent="0.25">
      <c r="A273" s="25"/>
      <c r="B273" s="41" t="s">
        <v>551</v>
      </c>
      <c r="C273" s="43" t="s">
        <v>126</v>
      </c>
      <c r="D273" s="49" t="s">
        <v>31</v>
      </c>
      <c r="E273" s="64">
        <v>1</v>
      </c>
      <c r="F273" s="65"/>
      <c r="G273" s="39"/>
      <c r="H273" s="63">
        <f t="shared" si="11"/>
        <v>0</v>
      </c>
      <c r="I273" s="53">
        <v>3904.56</v>
      </c>
      <c r="J273" s="54">
        <f t="shared" si="12"/>
        <v>3904.56</v>
      </c>
      <c r="K273" s="54"/>
      <c r="L273" s="54"/>
      <c r="M273" s="81"/>
      <c r="N273" s="83"/>
    </row>
    <row r="274" spans="1:14" ht="45" x14ac:dyDescent="0.25">
      <c r="A274" s="25"/>
      <c r="B274" s="41" t="s">
        <v>552</v>
      </c>
      <c r="C274" s="43" t="s">
        <v>127</v>
      </c>
      <c r="D274" s="49" t="s">
        <v>31</v>
      </c>
      <c r="E274" s="64">
        <v>5</v>
      </c>
      <c r="F274" s="65"/>
      <c r="G274" s="39"/>
      <c r="H274" s="63">
        <f t="shared" si="11"/>
        <v>0</v>
      </c>
      <c r="I274" s="53">
        <v>389.43</v>
      </c>
      <c r="J274" s="54">
        <f t="shared" si="12"/>
        <v>1947.15</v>
      </c>
      <c r="K274" s="54"/>
      <c r="L274" s="54"/>
      <c r="M274" s="81"/>
      <c r="N274" s="83"/>
    </row>
    <row r="275" spans="1:14" ht="45" x14ac:dyDescent="0.25">
      <c r="A275" s="25"/>
      <c r="B275" s="41" t="s">
        <v>553</v>
      </c>
      <c r="C275" s="66" t="s">
        <v>128</v>
      </c>
      <c r="D275" s="49" t="s">
        <v>31</v>
      </c>
      <c r="E275" s="64">
        <v>5</v>
      </c>
      <c r="F275" s="65"/>
      <c r="G275" s="39"/>
      <c r="H275" s="63">
        <f t="shared" si="11"/>
        <v>0</v>
      </c>
      <c r="I275" s="53">
        <v>1575.1299999999999</v>
      </c>
      <c r="J275" s="54">
        <f t="shared" si="12"/>
        <v>7875.65</v>
      </c>
      <c r="K275" s="54"/>
      <c r="L275" s="54"/>
      <c r="M275" s="81"/>
      <c r="N275" s="83"/>
    </row>
    <row r="276" spans="1:14" ht="45" x14ac:dyDescent="0.25">
      <c r="A276" s="25"/>
      <c r="B276" s="41" t="s">
        <v>554</v>
      </c>
      <c r="C276" s="43" t="s">
        <v>129</v>
      </c>
      <c r="D276" s="49" t="s">
        <v>107</v>
      </c>
      <c r="E276" s="64">
        <v>5</v>
      </c>
      <c r="F276" s="65"/>
      <c r="G276" s="39"/>
      <c r="H276" s="63">
        <f t="shared" si="11"/>
        <v>0</v>
      </c>
      <c r="I276" s="53">
        <v>2420.48</v>
      </c>
      <c r="J276" s="54">
        <f t="shared" si="12"/>
        <v>12102.4</v>
      </c>
      <c r="K276" s="54"/>
      <c r="L276" s="54"/>
      <c r="M276" s="81"/>
      <c r="N276" s="83"/>
    </row>
    <row r="277" spans="1:14" ht="45" x14ac:dyDescent="0.25">
      <c r="A277" s="25"/>
      <c r="B277" s="41" t="s">
        <v>555</v>
      </c>
      <c r="C277" s="43" t="s">
        <v>130</v>
      </c>
      <c r="D277" s="49" t="s">
        <v>31</v>
      </c>
      <c r="E277" s="64">
        <v>3</v>
      </c>
      <c r="F277" s="65"/>
      <c r="G277" s="39"/>
      <c r="H277" s="63">
        <f t="shared" si="11"/>
        <v>0</v>
      </c>
      <c r="I277" s="53">
        <v>790.83</v>
      </c>
      <c r="J277" s="54">
        <f t="shared" si="12"/>
        <v>2372.4900000000002</v>
      </c>
      <c r="K277" s="54"/>
      <c r="L277" s="54"/>
      <c r="M277" s="81"/>
      <c r="N277" s="83"/>
    </row>
    <row r="278" spans="1:14" ht="60" x14ac:dyDescent="0.25">
      <c r="A278" s="25"/>
      <c r="B278" s="41" t="s">
        <v>556</v>
      </c>
      <c r="C278" s="43" t="s">
        <v>131</v>
      </c>
      <c r="D278" s="49" t="s">
        <v>31</v>
      </c>
      <c r="E278" s="64">
        <v>5</v>
      </c>
      <c r="F278" s="65"/>
      <c r="G278" s="39"/>
      <c r="H278" s="63">
        <f t="shared" si="11"/>
        <v>0</v>
      </c>
      <c r="I278" s="53">
        <v>3581.28</v>
      </c>
      <c r="J278" s="54">
        <f t="shared" si="12"/>
        <v>17906.400000000001</v>
      </c>
      <c r="K278" s="54"/>
      <c r="L278" s="54"/>
      <c r="M278" s="81"/>
      <c r="N278" s="83"/>
    </row>
    <row r="279" spans="1:14" ht="90" x14ac:dyDescent="0.25">
      <c r="A279" s="25"/>
      <c r="B279" s="41" t="s">
        <v>557</v>
      </c>
      <c r="C279" s="43" t="s">
        <v>132</v>
      </c>
      <c r="D279" s="49" t="s">
        <v>31</v>
      </c>
      <c r="E279" s="64">
        <v>4</v>
      </c>
      <c r="F279" s="65"/>
      <c r="G279" s="39"/>
      <c r="H279" s="63">
        <f t="shared" si="11"/>
        <v>0</v>
      </c>
      <c r="I279" s="53">
        <v>3308.8</v>
      </c>
      <c r="J279" s="54">
        <f t="shared" si="12"/>
        <v>13235.2</v>
      </c>
      <c r="K279" s="54"/>
      <c r="L279" s="54"/>
      <c r="M279" s="81"/>
      <c r="N279" s="83"/>
    </row>
    <row r="280" spans="1:14" ht="45" x14ac:dyDescent="0.25">
      <c r="A280" s="25"/>
      <c r="B280" s="41" t="s">
        <v>558</v>
      </c>
      <c r="C280" s="66" t="s">
        <v>133</v>
      </c>
      <c r="D280" s="49" t="s">
        <v>31</v>
      </c>
      <c r="E280" s="64">
        <v>3</v>
      </c>
      <c r="F280" s="65"/>
      <c r="G280" s="39"/>
      <c r="H280" s="63">
        <f t="shared" si="11"/>
        <v>0</v>
      </c>
      <c r="I280" s="53">
        <v>1698.28</v>
      </c>
      <c r="J280" s="54">
        <f t="shared" si="12"/>
        <v>5094.84</v>
      </c>
      <c r="K280" s="54"/>
      <c r="L280" s="54"/>
      <c r="M280" s="81"/>
      <c r="N280" s="83"/>
    </row>
    <row r="281" spans="1:14" ht="45" x14ac:dyDescent="0.25">
      <c r="A281" s="25"/>
      <c r="B281" s="41" t="s">
        <v>559</v>
      </c>
      <c r="C281" s="43" t="s">
        <v>134</v>
      </c>
      <c r="D281" s="49" t="s">
        <v>31</v>
      </c>
      <c r="E281" s="64">
        <v>1</v>
      </c>
      <c r="F281" s="79"/>
      <c r="G281" s="39"/>
      <c r="H281" s="63">
        <f t="shared" si="11"/>
        <v>0</v>
      </c>
      <c r="I281" s="53">
        <v>5208</v>
      </c>
      <c r="J281" s="54">
        <f t="shared" si="12"/>
        <v>5208</v>
      </c>
      <c r="K281" s="54"/>
      <c r="L281" s="54"/>
      <c r="M281" s="81"/>
      <c r="N281" s="83"/>
    </row>
    <row r="282" spans="1:14" ht="30" x14ac:dyDescent="0.25">
      <c r="A282" s="25"/>
      <c r="B282" s="41" t="s">
        <v>560</v>
      </c>
      <c r="C282" s="43" t="s">
        <v>135</v>
      </c>
      <c r="D282" s="49" t="s">
        <v>31</v>
      </c>
      <c r="E282" s="64">
        <v>3</v>
      </c>
      <c r="F282" s="65"/>
      <c r="G282" s="39"/>
      <c r="H282" s="63">
        <f t="shared" si="11"/>
        <v>0</v>
      </c>
      <c r="I282" s="53">
        <v>1122</v>
      </c>
      <c r="J282" s="54">
        <f t="shared" si="12"/>
        <v>3366</v>
      </c>
      <c r="K282" s="54"/>
      <c r="L282" s="54"/>
      <c r="M282" s="81"/>
      <c r="N282" s="83"/>
    </row>
    <row r="283" spans="1:14" ht="75" x14ac:dyDescent="0.25">
      <c r="A283" s="25"/>
      <c r="B283" s="41" t="s">
        <v>561</v>
      </c>
      <c r="C283" s="43" t="s">
        <v>136</v>
      </c>
      <c r="D283" s="49" t="s">
        <v>31</v>
      </c>
      <c r="E283" s="64">
        <v>1</v>
      </c>
      <c r="F283" s="65"/>
      <c r="G283" s="39"/>
      <c r="H283" s="63">
        <f t="shared" si="11"/>
        <v>0</v>
      </c>
      <c r="I283" s="53">
        <v>1809.54</v>
      </c>
      <c r="J283" s="54">
        <f t="shared" si="12"/>
        <v>1809.54</v>
      </c>
      <c r="K283" s="54"/>
      <c r="L283" s="54"/>
      <c r="M283" s="81"/>
      <c r="N283" s="83"/>
    </row>
    <row r="284" spans="1:14" ht="60" x14ac:dyDescent="0.25">
      <c r="A284" s="25"/>
      <c r="B284" s="41" t="s">
        <v>562</v>
      </c>
      <c r="C284" s="66" t="s">
        <v>310</v>
      </c>
      <c r="D284" s="49" t="s">
        <v>31</v>
      </c>
      <c r="E284" s="64">
        <v>1</v>
      </c>
      <c r="F284" s="65"/>
      <c r="G284" s="39"/>
      <c r="H284" s="63">
        <f t="shared" si="11"/>
        <v>0</v>
      </c>
      <c r="I284" s="53">
        <v>1234.25</v>
      </c>
      <c r="J284" s="54">
        <f t="shared" si="12"/>
        <v>1234.25</v>
      </c>
      <c r="K284" s="54"/>
      <c r="L284" s="54"/>
      <c r="M284" s="81"/>
      <c r="N284" s="83"/>
    </row>
    <row r="285" spans="1:14" ht="60" x14ac:dyDescent="0.25">
      <c r="A285" s="25"/>
      <c r="B285" s="41" t="s">
        <v>563</v>
      </c>
      <c r="C285" s="43" t="s">
        <v>137</v>
      </c>
      <c r="D285" s="49" t="s">
        <v>29</v>
      </c>
      <c r="E285" s="64">
        <v>3</v>
      </c>
      <c r="F285" s="65"/>
      <c r="G285" s="39"/>
      <c r="H285" s="63">
        <f t="shared" si="11"/>
        <v>0</v>
      </c>
      <c r="I285" s="53">
        <v>997.53</v>
      </c>
      <c r="J285" s="54">
        <f t="shared" si="12"/>
        <v>2992.59</v>
      </c>
      <c r="K285" s="54"/>
      <c r="L285" s="54"/>
      <c r="M285" s="81"/>
      <c r="N285" s="83"/>
    </row>
    <row r="286" spans="1:14" ht="15" x14ac:dyDescent="0.25">
      <c r="A286" s="25"/>
      <c r="B286" s="86" t="s">
        <v>55</v>
      </c>
      <c r="C286" s="87" t="s">
        <v>138</v>
      </c>
      <c r="D286" s="88"/>
      <c r="E286" s="89">
        <v>0</v>
      </c>
      <c r="F286" s="90"/>
      <c r="G286" s="91"/>
      <c r="H286" s="92">
        <f>SUM(H287:H293)</f>
        <v>0</v>
      </c>
      <c r="I286" s="53">
        <v>0</v>
      </c>
      <c r="J286" s="70">
        <f>SUM(J287:J293)</f>
        <v>56734.294999999998</v>
      </c>
      <c r="K286" s="54"/>
      <c r="L286" s="54"/>
      <c r="M286" s="81"/>
      <c r="N286" s="83"/>
    </row>
    <row r="287" spans="1:14" ht="30" x14ac:dyDescent="0.25">
      <c r="A287" s="25"/>
      <c r="B287" s="41" t="s">
        <v>564</v>
      </c>
      <c r="C287" s="43" t="s">
        <v>139</v>
      </c>
      <c r="D287" s="49" t="s">
        <v>31</v>
      </c>
      <c r="E287" s="64">
        <v>2</v>
      </c>
      <c r="F287" s="65"/>
      <c r="G287" s="39"/>
      <c r="H287" s="63">
        <f t="shared" si="11"/>
        <v>0</v>
      </c>
      <c r="I287" s="53">
        <v>290.57</v>
      </c>
      <c r="J287" s="54">
        <f t="shared" si="12"/>
        <v>581.14</v>
      </c>
      <c r="K287" s="54"/>
      <c r="L287" s="54"/>
      <c r="M287" s="81"/>
      <c r="N287" s="83"/>
    </row>
    <row r="288" spans="1:14" ht="45" x14ac:dyDescent="0.25">
      <c r="A288" s="25"/>
      <c r="B288" s="41" t="s">
        <v>565</v>
      </c>
      <c r="C288" s="43" t="s">
        <v>140</v>
      </c>
      <c r="D288" s="49" t="s">
        <v>31</v>
      </c>
      <c r="E288" s="64">
        <v>2</v>
      </c>
      <c r="F288" s="65"/>
      <c r="G288" s="39"/>
      <c r="H288" s="63">
        <f t="shared" si="11"/>
        <v>0</v>
      </c>
      <c r="I288" s="53">
        <v>275.63</v>
      </c>
      <c r="J288" s="54">
        <f t="shared" si="12"/>
        <v>551.26</v>
      </c>
      <c r="K288" s="54"/>
      <c r="L288" s="54"/>
      <c r="M288" s="81"/>
      <c r="N288" s="83"/>
    </row>
    <row r="289" spans="1:14" ht="75" x14ac:dyDescent="0.25">
      <c r="A289" s="25"/>
      <c r="B289" s="41" t="s">
        <v>566</v>
      </c>
      <c r="C289" s="43" t="s">
        <v>141</v>
      </c>
      <c r="D289" s="49" t="s">
        <v>31</v>
      </c>
      <c r="E289" s="64">
        <v>1</v>
      </c>
      <c r="F289" s="65"/>
      <c r="G289" s="39"/>
      <c r="H289" s="63">
        <f t="shared" si="11"/>
        <v>0</v>
      </c>
      <c r="I289" s="53">
        <v>5440.52</v>
      </c>
      <c r="J289" s="54">
        <f t="shared" si="12"/>
        <v>5440.52</v>
      </c>
      <c r="K289" s="54"/>
      <c r="L289" s="54"/>
      <c r="M289" s="81"/>
      <c r="N289" s="83"/>
    </row>
    <row r="290" spans="1:14" ht="45" x14ac:dyDescent="0.25">
      <c r="A290" s="25"/>
      <c r="B290" s="41" t="s">
        <v>567</v>
      </c>
      <c r="C290" s="43" t="s">
        <v>266</v>
      </c>
      <c r="D290" s="49" t="s">
        <v>25</v>
      </c>
      <c r="E290" s="64">
        <v>16</v>
      </c>
      <c r="F290" s="65"/>
      <c r="G290" s="39"/>
      <c r="H290" s="63">
        <f t="shared" si="11"/>
        <v>0</v>
      </c>
      <c r="I290" s="53">
        <v>508.98</v>
      </c>
      <c r="J290" s="54">
        <f t="shared" si="12"/>
        <v>8143.68</v>
      </c>
      <c r="K290" s="54"/>
      <c r="L290" s="54"/>
      <c r="M290" s="81"/>
      <c r="N290" s="83"/>
    </row>
    <row r="291" spans="1:14" ht="60" x14ac:dyDescent="0.25">
      <c r="A291" s="25"/>
      <c r="B291" s="41" t="s">
        <v>568</v>
      </c>
      <c r="C291" s="43" t="s">
        <v>142</v>
      </c>
      <c r="D291" s="49" t="s">
        <v>31</v>
      </c>
      <c r="E291" s="64">
        <v>1</v>
      </c>
      <c r="F291" s="65"/>
      <c r="G291" s="39"/>
      <c r="H291" s="63">
        <f t="shared" si="11"/>
        <v>0</v>
      </c>
      <c r="I291" s="53">
        <v>16600.689999999999</v>
      </c>
      <c r="J291" s="54">
        <f t="shared" si="12"/>
        <v>16600.689999999999</v>
      </c>
      <c r="K291" s="54"/>
      <c r="L291" s="54"/>
      <c r="M291" s="81"/>
      <c r="N291" s="83"/>
    </row>
    <row r="292" spans="1:14" ht="60" x14ac:dyDescent="0.25">
      <c r="A292" s="25"/>
      <c r="B292" s="41" t="s">
        <v>569</v>
      </c>
      <c r="C292" s="43" t="s">
        <v>143</v>
      </c>
      <c r="D292" s="49" t="s">
        <v>31</v>
      </c>
      <c r="E292" s="64">
        <v>1</v>
      </c>
      <c r="F292" s="65"/>
      <c r="G292" s="39"/>
      <c r="H292" s="63">
        <f t="shared" si="11"/>
        <v>0</v>
      </c>
      <c r="I292" s="53">
        <v>18447.629999999997</v>
      </c>
      <c r="J292" s="54">
        <f t="shared" si="12"/>
        <v>18447.629999999997</v>
      </c>
      <c r="K292" s="54"/>
      <c r="L292" s="54"/>
      <c r="M292" s="81"/>
      <c r="N292" s="83"/>
    </row>
    <row r="293" spans="1:14" ht="30" x14ac:dyDescent="0.25">
      <c r="A293" s="25"/>
      <c r="B293" s="41" t="s">
        <v>570</v>
      </c>
      <c r="C293" s="43" t="s">
        <v>144</v>
      </c>
      <c r="D293" s="49" t="s">
        <v>29</v>
      </c>
      <c r="E293" s="64">
        <v>7.56</v>
      </c>
      <c r="F293" s="65"/>
      <c r="G293" s="39"/>
      <c r="H293" s="63">
        <f t="shared" si="11"/>
        <v>0</v>
      </c>
      <c r="I293" s="53">
        <v>921.875</v>
      </c>
      <c r="J293" s="54">
        <f t="shared" si="12"/>
        <v>6969.375</v>
      </c>
      <c r="K293" s="54"/>
      <c r="L293" s="54"/>
      <c r="M293" s="81"/>
      <c r="N293" s="83"/>
    </row>
    <row r="294" spans="1:14" ht="15" x14ac:dyDescent="0.25">
      <c r="A294" s="25"/>
      <c r="B294" s="86" t="s">
        <v>58</v>
      </c>
      <c r="C294" s="87" t="s">
        <v>145</v>
      </c>
      <c r="D294" s="88"/>
      <c r="E294" s="89">
        <v>0</v>
      </c>
      <c r="F294" s="90"/>
      <c r="G294" s="91"/>
      <c r="H294" s="92">
        <f>SUM(H295:H297)</f>
        <v>0</v>
      </c>
      <c r="I294" s="53"/>
      <c r="J294" s="70">
        <f>SUM(J295:J297)</f>
        <v>180284.72850000003</v>
      </c>
      <c r="K294" s="54"/>
      <c r="L294" s="54"/>
      <c r="M294" s="81"/>
      <c r="N294" s="83"/>
    </row>
    <row r="295" spans="1:14" ht="45" x14ac:dyDescent="0.25">
      <c r="A295" s="25"/>
      <c r="B295" s="41" t="s">
        <v>571</v>
      </c>
      <c r="C295" s="43" t="s">
        <v>146</v>
      </c>
      <c r="D295" s="49" t="s">
        <v>29</v>
      </c>
      <c r="E295" s="64">
        <v>180.55</v>
      </c>
      <c r="F295" s="65"/>
      <c r="G295" s="39"/>
      <c r="H295" s="63">
        <f t="shared" si="11"/>
        <v>0</v>
      </c>
      <c r="I295" s="53">
        <v>688.87</v>
      </c>
      <c r="J295" s="54">
        <f t="shared" si="12"/>
        <v>124375.47850000001</v>
      </c>
      <c r="K295" s="54"/>
      <c r="L295" s="54"/>
      <c r="M295" s="81"/>
      <c r="N295" s="83"/>
    </row>
    <row r="296" spans="1:14" ht="105" x14ac:dyDescent="0.25">
      <c r="A296" s="25"/>
      <c r="B296" s="41" t="s">
        <v>572</v>
      </c>
      <c r="C296" s="43" t="s">
        <v>147</v>
      </c>
      <c r="D296" s="49" t="s">
        <v>25</v>
      </c>
      <c r="E296" s="64">
        <v>200</v>
      </c>
      <c r="F296" s="65"/>
      <c r="G296" s="39"/>
      <c r="H296" s="63">
        <f t="shared" si="11"/>
        <v>0</v>
      </c>
      <c r="I296" s="53">
        <v>120.10000000000001</v>
      </c>
      <c r="J296" s="54">
        <f t="shared" si="12"/>
        <v>24020</v>
      </c>
      <c r="K296" s="54"/>
      <c r="L296" s="54"/>
      <c r="M296" s="81"/>
      <c r="N296" s="83"/>
    </row>
    <row r="297" spans="1:14" ht="90" x14ac:dyDescent="0.25">
      <c r="A297" s="25"/>
      <c r="B297" s="41" t="s">
        <v>573</v>
      </c>
      <c r="C297" s="43" t="s">
        <v>148</v>
      </c>
      <c r="D297" s="49" t="s">
        <v>29</v>
      </c>
      <c r="E297" s="64">
        <v>45</v>
      </c>
      <c r="F297" s="65"/>
      <c r="G297" s="39"/>
      <c r="H297" s="63">
        <f t="shared" si="11"/>
        <v>0</v>
      </c>
      <c r="I297" s="53">
        <v>708.65</v>
      </c>
      <c r="J297" s="54">
        <f t="shared" si="12"/>
        <v>31889.25</v>
      </c>
      <c r="K297" s="54"/>
      <c r="L297" s="54"/>
      <c r="M297" s="81"/>
      <c r="N297" s="83"/>
    </row>
    <row r="298" spans="1:14" ht="15" x14ac:dyDescent="0.25">
      <c r="A298" s="25"/>
      <c r="B298" s="86" t="s">
        <v>305</v>
      </c>
      <c r="C298" s="87" t="s">
        <v>149</v>
      </c>
      <c r="D298" s="88"/>
      <c r="E298" s="89">
        <v>0</v>
      </c>
      <c r="F298" s="90"/>
      <c r="G298" s="91"/>
      <c r="H298" s="92">
        <f>SUM(H299:H303)</f>
        <v>0</v>
      </c>
      <c r="I298" s="53"/>
      <c r="J298" s="70">
        <f>SUM(J299:J303)</f>
        <v>92596.32</v>
      </c>
      <c r="K298" s="54"/>
      <c r="L298" s="54"/>
      <c r="M298" s="81"/>
      <c r="N298" s="83"/>
    </row>
    <row r="299" spans="1:14" ht="75" x14ac:dyDescent="0.25">
      <c r="A299" s="25"/>
      <c r="B299" s="41" t="s">
        <v>574</v>
      </c>
      <c r="C299" s="43" t="s">
        <v>225</v>
      </c>
      <c r="D299" s="49" t="s">
        <v>29</v>
      </c>
      <c r="E299" s="64">
        <v>280.58</v>
      </c>
      <c r="F299" s="65"/>
      <c r="G299" s="39"/>
      <c r="H299" s="63">
        <f t="shared" si="11"/>
        <v>0</v>
      </c>
      <c r="I299" s="53">
        <v>73.300000000000011</v>
      </c>
      <c r="J299" s="54">
        <f t="shared" si="12"/>
        <v>20566.514000000003</v>
      </c>
      <c r="K299" s="54"/>
      <c r="L299" s="54"/>
      <c r="M299" s="81"/>
      <c r="N299" s="83"/>
    </row>
    <row r="300" spans="1:14" ht="150" x14ac:dyDescent="0.25">
      <c r="A300" s="25"/>
      <c r="B300" s="41" t="s">
        <v>575</v>
      </c>
      <c r="C300" s="43" t="s">
        <v>150</v>
      </c>
      <c r="D300" s="49" t="s">
        <v>29</v>
      </c>
      <c r="E300" s="64">
        <v>566.57000000000005</v>
      </c>
      <c r="F300" s="65"/>
      <c r="G300" s="39"/>
      <c r="H300" s="63">
        <f t="shared" si="11"/>
        <v>0</v>
      </c>
      <c r="I300" s="53">
        <v>93.8</v>
      </c>
      <c r="J300" s="54">
        <f t="shared" si="12"/>
        <v>53144.266000000003</v>
      </c>
      <c r="K300" s="54"/>
      <c r="L300" s="54"/>
      <c r="M300" s="81"/>
      <c r="N300" s="83"/>
    </row>
    <row r="301" spans="1:14" ht="90" x14ac:dyDescent="0.25">
      <c r="A301" s="25"/>
      <c r="B301" s="41" t="s">
        <v>576</v>
      </c>
      <c r="C301" s="43" t="s">
        <v>151</v>
      </c>
      <c r="D301" s="49" t="s">
        <v>31</v>
      </c>
      <c r="E301" s="64">
        <v>3</v>
      </c>
      <c r="F301" s="65"/>
      <c r="G301" s="39"/>
      <c r="H301" s="63">
        <f t="shared" si="11"/>
        <v>0</v>
      </c>
      <c r="I301" s="53">
        <v>3897.6</v>
      </c>
      <c r="J301" s="54">
        <f t="shared" si="12"/>
        <v>11692.8</v>
      </c>
      <c r="K301" s="54"/>
      <c r="L301" s="54"/>
      <c r="M301" s="81"/>
      <c r="N301" s="83"/>
    </row>
    <row r="302" spans="1:14" ht="75" x14ac:dyDescent="0.25">
      <c r="A302" s="25"/>
      <c r="B302" s="41" t="s">
        <v>577</v>
      </c>
      <c r="C302" s="43" t="s">
        <v>152</v>
      </c>
      <c r="D302" s="49" t="s">
        <v>31</v>
      </c>
      <c r="E302" s="64">
        <v>3</v>
      </c>
      <c r="F302" s="65"/>
      <c r="G302" s="39"/>
      <c r="H302" s="63">
        <f t="shared" si="11"/>
        <v>0</v>
      </c>
      <c r="I302" s="53">
        <v>2194.08</v>
      </c>
      <c r="J302" s="54">
        <f t="shared" si="12"/>
        <v>6582.24</v>
      </c>
      <c r="K302" s="54"/>
      <c r="L302" s="54"/>
      <c r="M302" s="81"/>
      <c r="N302" s="83"/>
    </row>
    <row r="303" spans="1:14" ht="45" x14ac:dyDescent="0.25">
      <c r="A303" s="25"/>
      <c r="B303" s="41" t="s">
        <v>578</v>
      </c>
      <c r="C303" s="43" t="s">
        <v>153</v>
      </c>
      <c r="D303" s="49" t="s">
        <v>31</v>
      </c>
      <c r="E303" s="64">
        <v>1</v>
      </c>
      <c r="F303" s="65"/>
      <c r="G303" s="39"/>
      <c r="H303" s="63">
        <f t="shared" si="11"/>
        <v>0</v>
      </c>
      <c r="I303" s="53">
        <v>610.5</v>
      </c>
      <c r="J303" s="54">
        <f t="shared" si="12"/>
        <v>610.5</v>
      </c>
      <c r="K303" s="54"/>
      <c r="L303" s="54"/>
      <c r="M303" s="81"/>
      <c r="N303" s="83"/>
    </row>
    <row r="304" spans="1:14" ht="15" x14ac:dyDescent="0.25">
      <c r="A304" s="25"/>
      <c r="B304" s="86" t="s">
        <v>306</v>
      </c>
      <c r="C304" s="87" t="s">
        <v>154</v>
      </c>
      <c r="D304" s="88"/>
      <c r="E304" s="89">
        <v>0</v>
      </c>
      <c r="F304" s="90"/>
      <c r="G304" s="91"/>
      <c r="H304" s="92">
        <f>SUM(H305:H309)</f>
        <v>0</v>
      </c>
      <c r="I304" s="53">
        <v>0</v>
      </c>
      <c r="J304" s="70">
        <f>SUM(J305:J309)</f>
        <v>9617.3151999999991</v>
      </c>
      <c r="K304" s="54"/>
      <c r="L304" s="54"/>
      <c r="M304" s="81"/>
      <c r="N304" s="83"/>
    </row>
    <row r="305" spans="1:14" ht="60" x14ac:dyDescent="0.25">
      <c r="A305" s="25"/>
      <c r="B305" s="41" t="s">
        <v>579</v>
      </c>
      <c r="C305" s="43" t="s">
        <v>267</v>
      </c>
      <c r="D305" s="49" t="s">
        <v>25</v>
      </c>
      <c r="E305" s="64">
        <v>10.199999999999999</v>
      </c>
      <c r="F305" s="65"/>
      <c r="G305" s="39"/>
      <c r="H305" s="63">
        <f t="shared" si="11"/>
        <v>0</v>
      </c>
      <c r="I305" s="53">
        <v>90.35</v>
      </c>
      <c r="J305" s="54">
        <f t="shared" si="12"/>
        <v>921.56999999999982</v>
      </c>
      <c r="K305" s="54"/>
      <c r="L305" s="54"/>
      <c r="M305" s="81"/>
      <c r="N305" s="83"/>
    </row>
    <row r="306" spans="1:14" ht="105" x14ac:dyDescent="0.25">
      <c r="A306" s="25"/>
      <c r="B306" s="41" t="s">
        <v>580</v>
      </c>
      <c r="C306" s="43" t="s">
        <v>155</v>
      </c>
      <c r="D306" s="49" t="s">
        <v>29</v>
      </c>
      <c r="E306" s="64">
        <v>6.92</v>
      </c>
      <c r="F306" s="65"/>
      <c r="G306" s="39"/>
      <c r="H306" s="63">
        <f t="shared" si="11"/>
        <v>0</v>
      </c>
      <c r="I306" s="53">
        <v>393.37</v>
      </c>
      <c r="J306" s="54">
        <f t="shared" si="12"/>
        <v>2722.1203999999998</v>
      </c>
      <c r="K306" s="54"/>
      <c r="L306" s="54"/>
      <c r="M306" s="81"/>
      <c r="N306" s="83"/>
    </row>
    <row r="307" spans="1:14" ht="75" x14ac:dyDescent="0.25">
      <c r="A307" s="25"/>
      <c r="B307" s="41" t="s">
        <v>581</v>
      </c>
      <c r="C307" s="43" t="s">
        <v>156</v>
      </c>
      <c r="D307" s="49" t="s">
        <v>29</v>
      </c>
      <c r="E307" s="64">
        <v>6.92</v>
      </c>
      <c r="F307" s="79"/>
      <c r="G307" s="39"/>
      <c r="H307" s="63">
        <f t="shared" ref="H307:H332" si="13">+F307*E307</f>
        <v>0</v>
      </c>
      <c r="I307" s="53">
        <v>322.08</v>
      </c>
      <c r="J307" s="54">
        <f t="shared" ref="J307:J332" si="14">+I307*E307</f>
        <v>2228.7936</v>
      </c>
      <c r="K307" s="54"/>
      <c r="L307" s="54"/>
      <c r="M307" s="81"/>
      <c r="N307" s="83"/>
    </row>
    <row r="308" spans="1:14" ht="90" x14ac:dyDescent="0.25">
      <c r="A308" s="25"/>
      <c r="B308" s="41" t="s">
        <v>582</v>
      </c>
      <c r="C308" s="43" t="s">
        <v>157</v>
      </c>
      <c r="D308" s="49" t="s">
        <v>25</v>
      </c>
      <c r="E308" s="64">
        <v>10.199999999999999</v>
      </c>
      <c r="F308" s="65"/>
      <c r="G308" s="39"/>
      <c r="H308" s="63">
        <f t="shared" si="13"/>
        <v>0</v>
      </c>
      <c r="I308" s="53">
        <v>109.16000000000001</v>
      </c>
      <c r="J308" s="54">
        <f t="shared" si="14"/>
        <v>1113.432</v>
      </c>
      <c r="K308" s="54"/>
      <c r="L308" s="54"/>
      <c r="M308" s="81"/>
      <c r="N308" s="83"/>
    </row>
    <row r="309" spans="1:14" ht="165" x14ac:dyDescent="0.25">
      <c r="A309" s="25"/>
      <c r="B309" s="41" t="s">
        <v>583</v>
      </c>
      <c r="C309" s="43" t="s">
        <v>158</v>
      </c>
      <c r="D309" s="49" t="s">
        <v>29</v>
      </c>
      <c r="E309" s="64">
        <v>6.92</v>
      </c>
      <c r="F309" s="79"/>
      <c r="G309" s="39"/>
      <c r="H309" s="63">
        <f t="shared" si="13"/>
        <v>0</v>
      </c>
      <c r="I309" s="53">
        <v>380.26</v>
      </c>
      <c r="J309" s="54">
        <f t="shared" si="14"/>
        <v>2631.3991999999998</v>
      </c>
      <c r="K309" s="54"/>
      <c r="L309" s="54"/>
      <c r="M309" s="81"/>
      <c r="N309" s="83"/>
    </row>
    <row r="310" spans="1:14" ht="15" x14ac:dyDescent="0.25">
      <c r="A310" s="25"/>
      <c r="B310" s="86" t="s">
        <v>323</v>
      </c>
      <c r="C310" s="87" t="s">
        <v>159</v>
      </c>
      <c r="D310" s="88"/>
      <c r="E310" s="89">
        <v>0</v>
      </c>
      <c r="F310" s="90"/>
      <c r="G310" s="91"/>
      <c r="H310" s="92">
        <f>SUM(H311:H325)</f>
        <v>0</v>
      </c>
      <c r="I310" s="53"/>
      <c r="J310" s="70">
        <f>SUM(J311:J325)</f>
        <v>103394.86910434783</v>
      </c>
      <c r="K310" s="54"/>
      <c r="L310" s="54"/>
      <c r="M310" s="81"/>
      <c r="N310" s="83"/>
    </row>
    <row r="311" spans="1:14" ht="60" x14ac:dyDescent="0.25">
      <c r="A311" s="25"/>
      <c r="B311" s="41" t="s">
        <v>584</v>
      </c>
      <c r="C311" s="43" t="s">
        <v>268</v>
      </c>
      <c r="D311" s="49" t="s">
        <v>32</v>
      </c>
      <c r="E311" s="64">
        <v>1.58</v>
      </c>
      <c r="F311" s="65"/>
      <c r="G311" s="39"/>
      <c r="H311" s="63">
        <f t="shared" si="13"/>
        <v>0</v>
      </c>
      <c r="I311" s="53">
        <v>141.91999999999999</v>
      </c>
      <c r="J311" s="54">
        <f t="shared" si="14"/>
        <v>224.2336</v>
      </c>
      <c r="K311" s="54"/>
      <c r="L311" s="54"/>
      <c r="M311" s="81"/>
      <c r="N311" s="83"/>
    </row>
    <row r="312" spans="1:14" ht="45" x14ac:dyDescent="0.25">
      <c r="A312" s="25"/>
      <c r="B312" s="41" t="s">
        <v>585</v>
      </c>
      <c r="C312" s="43" t="s">
        <v>160</v>
      </c>
      <c r="D312" s="49" t="s">
        <v>25</v>
      </c>
      <c r="E312" s="64">
        <v>16</v>
      </c>
      <c r="F312" s="65"/>
      <c r="G312" s="39"/>
      <c r="H312" s="63">
        <f t="shared" si="13"/>
        <v>0</v>
      </c>
      <c r="I312" s="53">
        <v>114</v>
      </c>
      <c r="J312" s="54">
        <f t="shared" si="14"/>
        <v>1824</v>
      </c>
      <c r="K312" s="54"/>
      <c r="L312" s="54"/>
      <c r="M312" s="81"/>
      <c r="N312" s="83"/>
    </row>
    <row r="313" spans="1:14" ht="30" x14ac:dyDescent="0.25">
      <c r="A313" s="25"/>
      <c r="B313" s="41" t="s">
        <v>586</v>
      </c>
      <c r="C313" s="43" t="s">
        <v>253</v>
      </c>
      <c r="D313" s="49" t="s">
        <v>29</v>
      </c>
      <c r="E313" s="64">
        <v>3.75</v>
      </c>
      <c r="F313" s="65"/>
      <c r="G313" s="39"/>
      <c r="H313" s="63">
        <f t="shared" si="13"/>
        <v>0</v>
      </c>
      <c r="I313" s="53">
        <v>254.90434782608696</v>
      </c>
      <c r="J313" s="54">
        <f t="shared" si="14"/>
        <v>955.89130434782612</v>
      </c>
      <c r="K313" s="54"/>
      <c r="L313" s="54"/>
      <c r="M313" s="81"/>
      <c r="N313" s="83"/>
    </row>
    <row r="314" spans="1:14" ht="75" x14ac:dyDescent="0.25">
      <c r="A314" s="25"/>
      <c r="B314" s="41" t="s">
        <v>587</v>
      </c>
      <c r="C314" s="43" t="s">
        <v>269</v>
      </c>
      <c r="D314" s="49" t="s">
        <v>29</v>
      </c>
      <c r="E314" s="64">
        <v>3.75</v>
      </c>
      <c r="F314" s="65"/>
      <c r="G314" s="39"/>
      <c r="H314" s="63">
        <f t="shared" si="13"/>
        <v>0</v>
      </c>
      <c r="I314" s="53">
        <v>480.5</v>
      </c>
      <c r="J314" s="54">
        <f t="shared" si="14"/>
        <v>1801.875</v>
      </c>
      <c r="K314" s="54"/>
      <c r="L314" s="54"/>
      <c r="M314" s="81"/>
      <c r="N314" s="83"/>
    </row>
    <row r="315" spans="1:14" ht="48.75" customHeight="1" x14ac:dyDescent="0.25">
      <c r="A315" s="25"/>
      <c r="B315" s="41" t="s">
        <v>588</v>
      </c>
      <c r="C315" s="43" t="s">
        <v>160</v>
      </c>
      <c r="D315" s="49" t="s">
        <v>25</v>
      </c>
      <c r="E315" s="64">
        <v>6.6</v>
      </c>
      <c r="F315" s="65"/>
      <c r="G315" s="39"/>
      <c r="H315" s="63">
        <f t="shared" si="13"/>
        <v>0</v>
      </c>
      <c r="I315" s="53">
        <v>182.5</v>
      </c>
      <c r="J315" s="54">
        <f t="shared" si="14"/>
        <v>1204.5</v>
      </c>
      <c r="K315" s="54"/>
      <c r="L315" s="54"/>
      <c r="M315" s="81"/>
      <c r="N315" s="83"/>
    </row>
    <row r="316" spans="1:14" ht="84" customHeight="1" x14ac:dyDescent="0.25">
      <c r="A316" s="25"/>
      <c r="B316" s="41" t="s">
        <v>589</v>
      </c>
      <c r="C316" s="43" t="s">
        <v>263</v>
      </c>
      <c r="D316" s="49" t="s">
        <v>31</v>
      </c>
      <c r="E316" s="64">
        <v>4</v>
      </c>
      <c r="F316" s="65"/>
      <c r="G316" s="39"/>
      <c r="H316" s="63">
        <f t="shared" si="13"/>
        <v>0</v>
      </c>
      <c r="I316" s="53">
        <v>399.44</v>
      </c>
      <c r="J316" s="54">
        <f t="shared" si="14"/>
        <v>1597.76</v>
      </c>
      <c r="K316" s="54"/>
      <c r="L316" s="54"/>
      <c r="M316" s="81"/>
      <c r="N316" s="83"/>
    </row>
    <row r="317" spans="1:14" ht="60" x14ac:dyDescent="0.25">
      <c r="A317" s="25"/>
      <c r="B317" s="41" t="s">
        <v>590</v>
      </c>
      <c r="C317" s="66" t="s">
        <v>255</v>
      </c>
      <c r="D317" s="49" t="s">
        <v>25</v>
      </c>
      <c r="E317" s="64">
        <v>12</v>
      </c>
      <c r="F317" s="65"/>
      <c r="G317" s="39"/>
      <c r="H317" s="63">
        <f t="shared" si="13"/>
        <v>0</v>
      </c>
      <c r="I317" s="53">
        <v>242.45999999999998</v>
      </c>
      <c r="J317" s="54">
        <f t="shared" si="14"/>
        <v>2909.5199999999995</v>
      </c>
      <c r="K317" s="54"/>
      <c r="L317" s="54"/>
      <c r="M317" s="81"/>
      <c r="N317" s="83"/>
    </row>
    <row r="318" spans="1:14" ht="60" x14ac:dyDescent="0.25">
      <c r="A318" s="25"/>
      <c r="B318" s="41" t="s">
        <v>591</v>
      </c>
      <c r="C318" s="43" t="s">
        <v>257</v>
      </c>
      <c r="D318" s="49" t="s">
        <v>25</v>
      </c>
      <c r="E318" s="64">
        <v>6.6</v>
      </c>
      <c r="F318" s="65"/>
      <c r="G318" s="39"/>
      <c r="H318" s="63">
        <f t="shared" si="13"/>
        <v>0</v>
      </c>
      <c r="I318" s="53">
        <v>210.59</v>
      </c>
      <c r="J318" s="54">
        <f t="shared" si="14"/>
        <v>1389.894</v>
      </c>
      <c r="K318" s="54"/>
      <c r="L318" s="54"/>
      <c r="M318" s="81"/>
      <c r="N318" s="83"/>
    </row>
    <row r="319" spans="1:14" ht="60" x14ac:dyDescent="0.25">
      <c r="A319" s="25"/>
      <c r="B319" s="41" t="s">
        <v>592</v>
      </c>
      <c r="C319" s="43" t="s">
        <v>259</v>
      </c>
      <c r="D319" s="49" t="s">
        <v>25</v>
      </c>
      <c r="E319" s="64">
        <v>6.6</v>
      </c>
      <c r="F319" s="65"/>
      <c r="G319" s="39"/>
      <c r="H319" s="63">
        <f t="shared" si="13"/>
        <v>0</v>
      </c>
      <c r="I319" s="53">
        <v>231.64</v>
      </c>
      <c r="J319" s="54">
        <f t="shared" si="14"/>
        <v>1528.8239999999998</v>
      </c>
      <c r="K319" s="54"/>
      <c r="L319" s="54"/>
      <c r="M319" s="81"/>
      <c r="N319" s="83"/>
    </row>
    <row r="320" spans="1:14" ht="75" x14ac:dyDescent="0.25">
      <c r="A320" s="25"/>
      <c r="B320" s="41" t="s">
        <v>593</v>
      </c>
      <c r="C320" s="43" t="s">
        <v>260</v>
      </c>
      <c r="D320" s="49" t="s">
        <v>29</v>
      </c>
      <c r="E320" s="64">
        <v>19.8</v>
      </c>
      <c r="F320" s="65"/>
      <c r="G320" s="39"/>
      <c r="H320" s="63">
        <f t="shared" si="13"/>
        <v>0</v>
      </c>
      <c r="I320" s="53">
        <v>323.64</v>
      </c>
      <c r="J320" s="54">
        <f t="shared" si="14"/>
        <v>6408.0720000000001</v>
      </c>
      <c r="K320" s="54"/>
      <c r="L320" s="54"/>
      <c r="M320" s="81"/>
      <c r="N320" s="83"/>
    </row>
    <row r="321" spans="1:14" ht="75" x14ac:dyDescent="0.25">
      <c r="A321" s="25"/>
      <c r="B321" s="41" t="s">
        <v>594</v>
      </c>
      <c r="C321" s="43" t="s">
        <v>117</v>
      </c>
      <c r="D321" s="49" t="s">
        <v>29</v>
      </c>
      <c r="E321" s="64">
        <v>255</v>
      </c>
      <c r="F321" s="65"/>
      <c r="G321" s="39"/>
      <c r="H321" s="63">
        <f t="shared" si="13"/>
        <v>0</v>
      </c>
      <c r="I321" s="53">
        <v>221.09</v>
      </c>
      <c r="J321" s="54">
        <f t="shared" si="14"/>
        <v>56377.950000000004</v>
      </c>
      <c r="K321" s="54"/>
      <c r="L321" s="54"/>
      <c r="M321" s="81"/>
      <c r="N321" s="83"/>
    </row>
    <row r="322" spans="1:14" ht="45" x14ac:dyDescent="0.25">
      <c r="A322" s="25"/>
      <c r="B322" s="41" t="s">
        <v>595</v>
      </c>
      <c r="C322" s="43" t="s">
        <v>161</v>
      </c>
      <c r="D322" s="49" t="s">
        <v>25</v>
      </c>
      <c r="E322" s="64">
        <v>15</v>
      </c>
      <c r="F322" s="65"/>
      <c r="G322" s="39"/>
      <c r="H322" s="63">
        <f t="shared" si="13"/>
        <v>0</v>
      </c>
      <c r="I322" s="53">
        <v>96.85</v>
      </c>
      <c r="J322" s="54">
        <f t="shared" si="14"/>
        <v>1452.75</v>
      </c>
      <c r="K322" s="54"/>
      <c r="L322" s="54"/>
      <c r="M322" s="81"/>
      <c r="N322" s="83"/>
    </row>
    <row r="323" spans="1:14" ht="75" x14ac:dyDescent="0.25">
      <c r="A323" s="25"/>
      <c r="B323" s="41" t="s">
        <v>596</v>
      </c>
      <c r="C323" s="43" t="s">
        <v>162</v>
      </c>
      <c r="D323" s="49" t="s">
        <v>31</v>
      </c>
      <c r="E323" s="64">
        <v>1</v>
      </c>
      <c r="F323" s="65"/>
      <c r="G323" s="39"/>
      <c r="H323" s="63">
        <f t="shared" si="13"/>
        <v>0</v>
      </c>
      <c r="I323" s="53">
        <v>22900</v>
      </c>
      <c r="J323" s="54">
        <f t="shared" si="14"/>
        <v>22900</v>
      </c>
      <c r="K323" s="54"/>
      <c r="L323" s="54"/>
      <c r="M323" s="81"/>
      <c r="N323" s="83"/>
    </row>
    <row r="324" spans="1:14" ht="60" x14ac:dyDescent="0.25">
      <c r="A324" s="25"/>
      <c r="B324" s="41" t="s">
        <v>597</v>
      </c>
      <c r="C324" s="43" t="s">
        <v>270</v>
      </c>
      <c r="D324" s="49" t="s">
        <v>29</v>
      </c>
      <c r="E324" s="64">
        <v>2.64</v>
      </c>
      <c r="F324" s="65"/>
      <c r="G324" s="39"/>
      <c r="H324" s="63">
        <f t="shared" si="13"/>
        <v>0</v>
      </c>
      <c r="I324" s="53">
        <v>683.58</v>
      </c>
      <c r="J324" s="54">
        <f t="shared" si="14"/>
        <v>1804.6512000000002</v>
      </c>
      <c r="K324" s="54"/>
      <c r="L324" s="54"/>
      <c r="M324" s="81"/>
      <c r="N324" s="83"/>
    </row>
    <row r="325" spans="1:14" ht="30" x14ac:dyDescent="0.25">
      <c r="A325" s="25"/>
      <c r="B325" s="41" t="s">
        <v>598</v>
      </c>
      <c r="C325" s="43" t="s">
        <v>271</v>
      </c>
      <c r="D325" s="49" t="s">
        <v>29</v>
      </c>
      <c r="E325" s="64">
        <v>2.64</v>
      </c>
      <c r="F325" s="65"/>
      <c r="G325" s="39"/>
      <c r="H325" s="63">
        <f t="shared" si="13"/>
        <v>0</v>
      </c>
      <c r="I325" s="53">
        <v>384.45</v>
      </c>
      <c r="J325" s="54">
        <f t="shared" si="14"/>
        <v>1014.948</v>
      </c>
      <c r="K325" s="54"/>
      <c r="L325" s="54"/>
      <c r="M325" s="81"/>
      <c r="N325" s="83"/>
    </row>
    <row r="326" spans="1:14" ht="15" x14ac:dyDescent="0.25">
      <c r="A326" s="25"/>
      <c r="B326" s="86" t="s">
        <v>324</v>
      </c>
      <c r="C326" s="87" t="s">
        <v>163</v>
      </c>
      <c r="D326" s="88"/>
      <c r="E326" s="89">
        <v>0</v>
      </c>
      <c r="F326" s="90"/>
      <c r="G326" s="91"/>
      <c r="H326" s="92">
        <f>SUM(H327:H330)</f>
        <v>0</v>
      </c>
      <c r="I326" s="53">
        <v>0</v>
      </c>
      <c r="J326" s="70">
        <f>SUM(J327:J330)</f>
        <v>7026.15</v>
      </c>
      <c r="K326" s="54"/>
      <c r="L326" s="54"/>
      <c r="M326" s="81"/>
      <c r="N326" s="83"/>
    </row>
    <row r="327" spans="1:14" ht="45" x14ac:dyDescent="0.25">
      <c r="A327" s="25"/>
      <c r="B327" s="41" t="s">
        <v>599</v>
      </c>
      <c r="C327" s="43" t="s">
        <v>164</v>
      </c>
      <c r="D327" s="49" t="s">
        <v>32</v>
      </c>
      <c r="E327" s="64">
        <v>3.5</v>
      </c>
      <c r="F327" s="65"/>
      <c r="G327" s="39"/>
      <c r="H327" s="63">
        <f t="shared" si="13"/>
        <v>0</v>
      </c>
      <c r="I327" s="53">
        <v>543.76</v>
      </c>
      <c r="J327" s="54">
        <f t="shared" si="14"/>
        <v>1903.1599999999999</v>
      </c>
      <c r="K327" s="54"/>
      <c r="L327" s="54"/>
      <c r="M327" s="81"/>
      <c r="N327" s="83"/>
    </row>
    <row r="328" spans="1:14" ht="45" x14ac:dyDescent="0.25">
      <c r="A328" s="25"/>
      <c r="B328" s="41" t="s">
        <v>600</v>
      </c>
      <c r="C328" s="43" t="s">
        <v>165</v>
      </c>
      <c r="D328" s="49" t="s">
        <v>29</v>
      </c>
      <c r="E328" s="64">
        <v>13.5</v>
      </c>
      <c r="F328" s="65"/>
      <c r="G328" s="39"/>
      <c r="H328" s="63">
        <f t="shared" si="13"/>
        <v>0</v>
      </c>
      <c r="I328" s="53">
        <v>315.76</v>
      </c>
      <c r="J328" s="54">
        <f t="shared" si="14"/>
        <v>4262.76</v>
      </c>
      <c r="K328" s="54"/>
      <c r="L328" s="54"/>
      <c r="M328" s="81"/>
      <c r="N328" s="83"/>
    </row>
    <row r="329" spans="1:14" ht="45" x14ac:dyDescent="0.25">
      <c r="A329" s="25"/>
      <c r="B329" s="41" t="s">
        <v>601</v>
      </c>
      <c r="C329" s="43" t="s">
        <v>166</v>
      </c>
      <c r="D329" s="49" t="s">
        <v>32</v>
      </c>
      <c r="E329" s="64">
        <v>3.5</v>
      </c>
      <c r="F329" s="65"/>
      <c r="G329" s="39"/>
      <c r="H329" s="63">
        <f t="shared" si="13"/>
        <v>0</v>
      </c>
      <c r="I329" s="53">
        <v>107.65</v>
      </c>
      <c r="J329" s="54">
        <f t="shared" si="14"/>
        <v>376.77500000000003</v>
      </c>
      <c r="K329" s="54"/>
      <c r="L329" s="54"/>
      <c r="M329" s="81"/>
      <c r="N329" s="83"/>
    </row>
    <row r="330" spans="1:14" ht="45" x14ac:dyDescent="0.25">
      <c r="A330" s="25"/>
      <c r="B330" s="41" t="s">
        <v>602</v>
      </c>
      <c r="C330" s="43" t="s">
        <v>34</v>
      </c>
      <c r="D330" s="49" t="s">
        <v>35</v>
      </c>
      <c r="E330" s="64">
        <v>66.5</v>
      </c>
      <c r="F330" s="65"/>
      <c r="G330" s="39"/>
      <c r="H330" s="63">
        <f t="shared" si="13"/>
        <v>0</v>
      </c>
      <c r="I330" s="53">
        <v>7.27</v>
      </c>
      <c r="J330" s="54">
        <f t="shared" si="14"/>
        <v>483.45499999999998</v>
      </c>
      <c r="K330" s="54"/>
      <c r="L330" s="54"/>
      <c r="M330" s="81"/>
      <c r="N330" s="83"/>
    </row>
    <row r="331" spans="1:14" ht="15" x14ac:dyDescent="0.25">
      <c r="A331" s="25"/>
      <c r="B331" s="86" t="s">
        <v>325</v>
      </c>
      <c r="C331" s="87" t="s">
        <v>57</v>
      </c>
      <c r="D331" s="88"/>
      <c r="E331" s="89">
        <v>0</v>
      </c>
      <c r="F331" s="90"/>
      <c r="G331" s="91"/>
      <c r="H331" s="92">
        <f>+H332</f>
        <v>0</v>
      </c>
      <c r="I331" s="53"/>
      <c r="J331" s="70">
        <f>+J332</f>
        <v>2095.2280000000001</v>
      </c>
      <c r="K331" s="54"/>
      <c r="L331" s="54"/>
      <c r="M331" s="81"/>
      <c r="N331" s="83"/>
    </row>
    <row r="332" spans="1:14" ht="30" x14ac:dyDescent="0.25">
      <c r="A332" s="25"/>
      <c r="B332" s="41" t="s">
        <v>603</v>
      </c>
      <c r="C332" s="43" t="s">
        <v>167</v>
      </c>
      <c r="D332" s="49" t="s">
        <v>29</v>
      </c>
      <c r="E332" s="64">
        <v>343.48</v>
      </c>
      <c r="F332" s="65"/>
      <c r="G332" s="39"/>
      <c r="H332" s="63">
        <f t="shared" si="13"/>
        <v>0</v>
      </c>
      <c r="I332" s="53">
        <v>6.1</v>
      </c>
      <c r="J332" s="54">
        <f t="shared" si="14"/>
        <v>2095.2280000000001</v>
      </c>
      <c r="K332" s="54"/>
      <c r="L332" s="54"/>
      <c r="M332" s="81"/>
      <c r="N332" s="83"/>
    </row>
    <row r="333" spans="1:14" ht="15" x14ac:dyDescent="0.25">
      <c r="A333" s="25"/>
      <c r="B333" s="41"/>
      <c r="C333" s="43"/>
      <c r="D333" s="49"/>
      <c r="E333" s="64"/>
      <c r="F333" s="42"/>
      <c r="G333" s="39"/>
      <c r="H333" s="63"/>
      <c r="I333" s="53"/>
      <c r="J333" s="54"/>
      <c r="K333" s="54"/>
      <c r="L333" s="54"/>
    </row>
    <row r="334" spans="1:14" s="2" customFormat="1" ht="15.75" x14ac:dyDescent="0.25">
      <c r="B334" s="27"/>
      <c r="C334" s="24" t="s">
        <v>22</v>
      </c>
      <c r="D334" s="50"/>
      <c r="E334" s="106"/>
      <c r="F334" s="27"/>
      <c r="G334" s="27"/>
      <c r="H334" s="27">
        <f>E334*F334</f>
        <v>0</v>
      </c>
    </row>
    <row r="335" spans="1:14" s="2" customFormat="1" ht="15.75" x14ac:dyDescent="0.25">
      <c r="B335" s="26"/>
      <c r="D335" s="51"/>
      <c r="E335" s="33"/>
      <c r="F335" s="26"/>
      <c r="G335" s="26"/>
      <c r="H335" s="26"/>
    </row>
    <row r="336" spans="1:14" s="2" customFormat="1" ht="30" x14ac:dyDescent="0.25">
      <c r="B336" s="105" t="s">
        <v>24</v>
      </c>
      <c r="C336" s="56" t="str">
        <f>VLOOKUP(B336,$B$18:$H$333,2,FALSE)</f>
        <v>Rehabilitación del Centro de Salud Otatlan, CLUES JCSSA007602 en el municipio de Zapotlán del Rey, Jalisco</v>
      </c>
      <c r="D336" s="55"/>
      <c r="E336" s="57"/>
      <c r="F336" s="58"/>
      <c r="G336" s="58"/>
      <c r="H336" s="62">
        <f>H337+H338+H339+H340++H341+H342+H343+H344+H345+H346+H347+H348</f>
        <v>0</v>
      </c>
      <c r="J336" s="62" t="e">
        <f t="shared" ref="J336:J362" si="15">VLOOKUP(B336,$B$178:$J$333,9,FALSE)</f>
        <v>#N/A</v>
      </c>
    </row>
    <row r="337" spans="2:14" s="2" customFormat="1" ht="15" x14ac:dyDescent="0.25">
      <c r="B337" s="86" t="s">
        <v>28</v>
      </c>
      <c r="C337" s="67" t="str">
        <f>VLOOKUP(B337,$B$18:$H$333,2,FALSE)</f>
        <v>DESMANTELAMIENTO, DEMOLICIONES</v>
      </c>
      <c r="D337" s="49"/>
      <c r="E337" s="64"/>
      <c r="F337" s="65"/>
      <c r="G337" s="39"/>
      <c r="H337" s="101">
        <f>VLOOKUP($B337,$B$17:$H$333,7,FALSE)</f>
        <v>0</v>
      </c>
      <c r="I337" s="67"/>
      <c r="J337" s="49" t="e">
        <f t="shared" si="15"/>
        <v>#N/A</v>
      </c>
      <c r="K337" s="64"/>
      <c r="L337" s="65"/>
      <c r="M337" s="39"/>
      <c r="N337" s="71"/>
    </row>
    <row r="338" spans="2:14" s="2" customFormat="1" ht="15" x14ac:dyDescent="0.25">
      <c r="B338" s="86" t="s">
        <v>30</v>
      </c>
      <c r="C338" s="67" t="str">
        <f t="shared" ref="C338:C370" si="16">VLOOKUP(B338,$B$18:$H$333,2,FALSE)</f>
        <v>ALBAÑILERIA EN EDIFICIO</v>
      </c>
      <c r="D338" s="49"/>
      <c r="E338" s="64"/>
      <c r="F338" s="65"/>
      <c r="G338" s="39"/>
      <c r="H338" s="101">
        <f t="shared" ref="H338:H370" si="17">VLOOKUP($B338,$B$17:$H$333,7,FALSE)</f>
        <v>0</v>
      </c>
      <c r="I338" s="67"/>
      <c r="J338" s="49" t="e">
        <f t="shared" si="15"/>
        <v>#N/A</v>
      </c>
      <c r="K338" s="64"/>
      <c r="L338" s="65"/>
      <c r="M338" s="39"/>
      <c r="N338" s="71"/>
    </row>
    <row r="339" spans="2:14" s="2" customFormat="1" ht="15" x14ac:dyDescent="0.25">
      <c r="B339" s="86" t="s">
        <v>36</v>
      </c>
      <c r="C339" s="67" t="str">
        <f t="shared" si="16"/>
        <v>INSTALACION ELECTRICA E ILUMINACION</v>
      </c>
      <c r="D339" s="49"/>
      <c r="E339" s="64"/>
      <c r="F339" s="65"/>
      <c r="G339" s="39"/>
      <c r="H339" s="101">
        <f t="shared" si="17"/>
        <v>0</v>
      </c>
      <c r="J339" s="62" t="e">
        <f t="shared" si="15"/>
        <v>#N/A</v>
      </c>
    </row>
    <row r="340" spans="2:14" s="2" customFormat="1" ht="15" x14ac:dyDescent="0.25">
      <c r="B340" s="86" t="s">
        <v>38</v>
      </c>
      <c r="C340" s="67" t="str">
        <f t="shared" si="16"/>
        <v>INSTALACION HIDRO-SANITARIA</v>
      </c>
      <c r="D340" s="49"/>
      <c r="E340" s="64"/>
      <c r="F340" s="65"/>
      <c r="G340" s="39"/>
      <c r="H340" s="101">
        <f t="shared" si="17"/>
        <v>0</v>
      </c>
      <c r="J340" s="62" t="e">
        <f t="shared" si="15"/>
        <v>#N/A</v>
      </c>
    </row>
    <row r="341" spans="2:14" s="2" customFormat="1" ht="15" x14ac:dyDescent="0.25">
      <c r="B341" s="86" t="s">
        <v>39</v>
      </c>
      <c r="C341" s="67" t="str">
        <f t="shared" si="16"/>
        <v>INSTALACION DE GAS</v>
      </c>
      <c r="D341" s="49"/>
      <c r="E341" s="64"/>
      <c r="F341" s="65"/>
      <c r="G341" s="39"/>
      <c r="H341" s="101">
        <f t="shared" si="17"/>
        <v>0</v>
      </c>
      <c r="J341" s="62" t="e">
        <f t="shared" si="15"/>
        <v>#N/A</v>
      </c>
    </row>
    <row r="342" spans="2:14" s="2" customFormat="1" ht="15" x14ac:dyDescent="0.25">
      <c r="B342" s="86" t="s">
        <v>40</v>
      </c>
      <c r="C342" s="67" t="str">
        <f t="shared" si="16"/>
        <v>CARPINTERIA, CANCELERIA DE ALUMINIO Y PROTECCIONES</v>
      </c>
      <c r="D342" s="49"/>
      <c r="E342" s="64"/>
      <c r="F342" s="65"/>
      <c r="G342" s="39"/>
      <c r="H342" s="101">
        <f t="shared" si="17"/>
        <v>0</v>
      </c>
      <c r="J342" s="62" t="e">
        <f t="shared" si="15"/>
        <v>#N/A</v>
      </c>
    </row>
    <row r="343" spans="2:14" s="2" customFormat="1" ht="15" x14ac:dyDescent="0.25">
      <c r="B343" s="86" t="s">
        <v>41</v>
      </c>
      <c r="C343" s="67" t="str">
        <f t="shared" si="16"/>
        <v>TABLAROCA, RECUBRIMIENTOS Y ACABADOS</v>
      </c>
      <c r="D343" s="49"/>
      <c r="E343" s="64"/>
      <c r="F343" s="65"/>
      <c r="G343" s="39"/>
      <c r="H343" s="101">
        <f t="shared" si="17"/>
        <v>0</v>
      </c>
      <c r="J343" s="62" t="e">
        <f t="shared" si="15"/>
        <v>#N/A</v>
      </c>
    </row>
    <row r="344" spans="2:14" s="2" customFormat="1" ht="15" x14ac:dyDescent="0.25">
      <c r="B344" s="86" t="s">
        <v>42</v>
      </c>
      <c r="C344" s="67" t="str">
        <f t="shared" si="16"/>
        <v>PINTURA VINILICA EN INTERIOR Y ESMALTE EN HERRERIAS</v>
      </c>
      <c r="D344" s="49"/>
      <c r="E344" s="64"/>
      <c r="F344" s="65"/>
      <c r="G344" s="39"/>
      <c r="H344" s="101">
        <f t="shared" si="17"/>
        <v>0</v>
      </c>
      <c r="J344" s="62" t="e">
        <f t="shared" si="15"/>
        <v>#N/A</v>
      </c>
    </row>
    <row r="345" spans="2:14" s="2" customFormat="1" ht="15" x14ac:dyDescent="0.25">
      <c r="B345" s="86" t="s">
        <v>43</v>
      </c>
      <c r="C345" s="67" t="str">
        <f t="shared" si="16"/>
        <v>MUEBLES DE BAÑO, ACCESORIOS Y EQUIPO</v>
      </c>
      <c r="D345" s="49"/>
      <c r="E345" s="64"/>
      <c r="F345" s="65"/>
      <c r="G345" s="39"/>
      <c r="H345" s="101">
        <f t="shared" si="17"/>
        <v>0</v>
      </c>
      <c r="J345" s="62" t="e">
        <f t="shared" si="15"/>
        <v>#N/A</v>
      </c>
    </row>
    <row r="346" spans="2:14" s="2" customFormat="1" ht="15" x14ac:dyDescent="0.25">
      <c r="B346" s="86" t="s">
        <v>44</v>
      </c>
      <c r="C346" s="67" t="str">
        <f t="shared" si="16"/>
        <v>AZOTEA</v>
      </c>
      <c r="D346" s="49"/>
      <c r="E346" s="64"/>
      <c r="F346" s="65"/>
      <c r="G346" s="39"/>
      <c r="H346" s="101">
        <f t="shared" si="17"/>
        <v>0</v>
      </c>
      <c r="J346" s="62" t="e">
        <f t="shared" si="15"/>
        <v>#N/A</v>
      </c>
    </row>
    <row r="347" spans="2:14" s="2" customFormat="1" ht="15" x14ac:dyDescent="0.25">
      <c r="B347" s="86" t="s">
        <v>45</v>
      </c>
      <c r="C347" s="67" t="str">
        <f t="shared" si="16"/>
        <v>LIMPIEZAS EN EDIFICIO</v>
      </c>
      <c r="D347" s="49"/>
      <c r="E347" s="64"/>
      <c r="F347" s="65"/>
      <c r="G347" s="39"/>
      <c r="H347" s="101">
        <f t="shared" si="17"/>
        <v>0</v>
      </c>
      <c r="J347" s="62" t="e">
        <f t="shared" si="15"/>
        <v>#N/A</v>
      </c>
    </row>
    <row r="348" spans="2:14" s="2" customFormat="1" ht="15" x14ac:dyDescent="0.25">
      <c r="B348" s="86" t="s">
        <v>46</v>
      </c>
      <c r="C348" s="67" t="str">
        <f t="shared" si="16"/>
        <v>OBRA EXTERIOR</v>
      </c>
      <c r="D348" s="49"/>
      <c r="E348" s="64"/>
      <c r="F348" s="65"/>
      <c r="G348" s="39"/>
      <c r="H348" s="101">
        <f t="shared" si="17"/>
        <v>0</v>
      </c>
      <c r="J348" s="62" t="e">
        <f t="shared" si="15"/>
        <v>#N/A</v>
      </c>
    </row>
    <row r="349" spans="2:14" s="2" customFormat="1" ht="15" x14ac:dyDescent="0.25">
      <c r="B349" s="68" t="s">
        <v>317</v>
      </c>
      <c r="C349" s="69" t="str">
        <f t="shared" si="16"/>
        <v>OBRA EXTERIOR Y ACCESOS</v>
      </c>
      <c r="D349" s="59"/>
      <c r="E349" s="60"/>
      <c r="F349" s="60"/>
      <c r="G349" s="61"/>
      <c r="H349" s="102">
        <f t="shared" si="17"/>
        <v>0</v>
      </c>
      <c r="J349" s="62" t="e">
        <f t="shared" si="15"/>
        <v>#N/A</v>
      </c>
    </row>
    <row r="350" spans="2:14" s="2" customFormat="1" ht="15" x14ac:dyDescent="0.25">
      <c r="B350" s="68" t="s">
        <v>318</v>
      </c>
      <c r="C350" s="69" t="str">
        <f t="shared" si="16"/>
        <v>PINTURA EN FACHADA Y EXTERIORES, CAJILLOS DUROCK.</v>
      </c>
      <c r="D350" s="49"/>
      <c r="E350" s="64"/>
      <c r="F350" s="65"/>
      <c r="G350" s="39"/>
      <c r="H350" s="102">
        <f t="shared" si="17"/>
        <v>0</v>
      </c>
      <c r="J350" s="62" t="e">
        <f t="shared" si="15"/>
        <v>#N/A</v>
      </c>
    </row>
    <row r="351" spans="2:14" s="2" customFormat="1" ht="15" x14ac:dyDescent="0.25">
      <c r="B351" s="68" t="s">
        <v>319</v>
      </c>
      <c r="C351" s="69" t="str">
        <f t="shared" si="16"/>
        <v>CASETA DE VIGILANCIA</v>
      </c>
      <c r="D351" s="49"/>
      <c r="E351" s="64"/>
      <c r="F351" s="65"/>
      <c r="G351" s="39"/>
      <c r="H351" s="102">
        <f t="shared" si="17"/>
        <v>0</v>
      </c>
      <c r="J351" s="62" t="e">
        <f t="shared" si="15"/>
        <v>#N/A</v>
      </c>
    </row>
    <row r="352" spans="2:14" s="2" customFormat="1" ht="15" x14ac:dyDescent="0.25">
      <c r="B352" s="68" t="s">
        <v>320</v>
      </c>
      <c r="C352" s="69" t="str">
        <f t="shared" si="16"/>
        <v>CASETA DE RPBI</v>
      </c>
      <c r="D352" s="49"/>
      <c r="E352" s="64"/>
      <c r="F352" s="65"/>
      <c r="G352" s="39"/>
      <c r="H352" s="102">
        <f t="shared" si="17"/>
        <v>0</v>
      </c>
      <c r="J352" s="62" t="e">
        <f t="shared" si="15"/>
        <v>#N/A</v>
      </c>
    </row>
    <row r="353" spans="2:10" s="2" customFormat="1" ht="15" x14ac:dyDescent="0.25">
      <c r="B353" s="68" t="s">
        <v>321</v>
      </c>
      <c r="C353" s="69" t="str">
        <f t="shared" si="16"/>
        <v>JARDINERIA</v>
      </c>
      <c r="D353" s="49"/>
      <c r="E353" s="64"/>
      <c r="F353" s="65"/>
      <c r="G353" s="39"/>
      <c r="H353" s="102">
        <f t="shared" si="17"/>
        <v>0</v>
      </c>
      <c r="J353" s="62" t="e">
        <f t="shared" si="15"/>
        <v>#N/A</v>
      </c>
    </row>
    <row r="354" spans="2:10" s="2" customFormat="1" ht="15" x14ac:dyDescent="0.25">
      <c r="B354" s="68" t="s">
        <v>322</v>
      </c>
      <c r="C354" s="69" t="str">
        <f t="shared" si="16"/>
        <v>LIMPIEZA</v>
      </c>
      <c r="D354" s="49"/>
      <c r="E354" s="64"/>
      <c r="F354" s="65"/>
      <c r="G354" s="39"/>
      <c r="H354" s="102">
        <f t="shared" si="17"/>
        <v>0</v>
      </c>
      <c r="J354" s="62" t="e">
        <f t="shared" si="15"/>
        <v>#N/A</v>
      </c>
    </row>
    <row r="355" spans="2:10" s="2" customFormat="1" ht="30" x14ac:dyDescent="0.25">
      <c r="B355" s="104" t="s">
        <v>26</v>
      </c>
      <c r="C355" s="72" t="str">
        <f t="shared" si="16"/>
        <v>Rehabilitación del Centro de Salud La Paz de Ordaz, CLUES JCSSA000976 en el municipio de La Barca, Jalisco.</v>
      </c>
      <c r="D355" s="74"/>
      <c r="E355" s="75"/>
      <c r="F355" s="93"/>
      <c r="G355" s="77"/>
      <c r="H355" s="103">
        <f>H356+H357+H358+H359+H360+H361+H362+H363+H364+H365+H366+H367+H368+H369+H370</f>
        <v>0</v>
      </c>
      <c r="J355" s="62">
        <f t="shared" si="15"/>
        <v>1223055.9291260869</v>
      </c>
    </row>
    <row r="356" spans="2:10" s="2" customFormat="1" ht="15" x14ac:dyDescent="0.25">
      <c r="B356" s="86" t="s">
        <v>47</v>
      </c>
      <c r="C356" s="67" t="str">
        <f t="shared" si="16"/>
        <v>DESMANTELAMIENTO</v>
      </c>
      <c r="D356" s="49"/>
      <c r="E356" s="64"/>
      <c r="F356" s="65"/>
      <c r="G356" s="39"/>
      <c r="H356" s="101">
        <f t="shared" si="17"/>
        <v>0</v>
      </c>
      <c r="J356" s="62">
        <f t="shared" si="15"/>
        <v>30302.543600000001</v>
      </c>
    </row>
    <row r="357" spans="2:10" s="2" customFormat="1" ht="15" x14ac:dyDescent="0.25">
      <c r="B357" s="86" t="s">
        <v>48</v>
      </c>
      <c r="C357" s="67" t="str">
        <f t="shared" si="16"/>
        <v xml:space="preserve">DEMOLICION </v>
      </c>
      <c r="D357" s="49"/>
      <c r="E357" s="64"/>
      <c r="F357" s="65"/>
      <c r="G357" s="39"/>
      <c r="H357" s="101">
        <f t="shared" si="17"/>
        <v>0</v>
      </c>
      <c r="J357" s="62">
        <f t="shared" si="15"/>
        <v>52896.616699999999</v>
      </c>
    </row>
    <row r="358" spans="2:10" s="2" customFormat="1" ht="15" x14ac:dyDescent="0.25">
      <c r="B358" s="86" t="s">
        <v>49</v>
      </c>
      <c r="C358" s="67" t="str">
        <f t="shared" si="16"/>
        <v>PUERTA Y VENTANA</v>
      </c>
      <c r="D358" s="49"/>
      <c r="E358" s="64"/>
      <c r="F358" s="65"/>
      <c r="G358" s="39"/>
      <c r="H358" s="101">
        <f t="shared" si="17"/>
        <v>0</v>
      </c>
      <c r="J358" s="62">
        <f t="shared" si="15"/>
        <v>271648.89980000001</v>
      </c>
    </row>
    <row r="359" spans="2:10" s="2" customFormat="1" ht="15" x14ac:dyDescent="0.25">
      <c r="B359" s="86" t="s">
        <v>50</v>
      </c>
      <c r="C359" s="67" t="str">
        <f t="shared" si="16"/>
        <v>INSTALACION HIDRAULICA Y SANITARIA</v>
      </c>
      <c r="D359" s="49"/>
      <c r="E359" s="64"/>
      <c r="F359" s="65"/>
      <c r="G359" s="39"/>
      <c r="H359" s="101">
        <f t="shared" si="17"/>
        <v>0</v>
      </c>
      <c r="J359" s="62">
        <f t="shared" si="15"/>
        <v>19523.721600000001</v>
      </c>
    </row>
    <row r="360" spans="2:10" s="2" customFormat="1" ht="15" x14ac:dyDescent="0.25">
      <c r="B360" s="86" t="s">
        <v>51</v>
      </c>
      <c r="C360" s="67" t="str">
        <f t="shared" si="16"/>
        <v>INSTALACION ELECTRICA</v>
      </c>
      <c r="D360" s="49"/>
      <c r="E360" s="64"/>
      <c r="F360" s="65"/>
      <c r="G360" s="39"/>
      <c r="H360" s="101">
        <f t="shared" si="17"/>
        <v>0</v>
      </c>
      <c r="J360" s="62">
        <f t="shared" si="15"/>
        <v>55841.73599999999</v>
      </c>
    </row>
    <row r="361" spans="2:10" s="2" customFormat="1" ht="15" x14ac:dyDescent="0.25">
      <c r="B361" s="86" t="s">
        <v>52</v>
      </c>
      <c r="C361" s="67" t="str">
        <f t="shared" si="16"/>
        <v>INSTALACION DE GAS</v>
      </c>
      <c r="D361" s="49"/>
      <c r="E361" s="64"/>
      <c r="F361" s="65"/>
      <c r="G361" s="39"/>
      <c r="H361" s="101">
        <f t="shared" si="17"/>
        <v>0</v>
      </c>
      <c r="J361" s="62">
        <f t="shared" si="15"/>
        <v>5414.08</v>
      </c>
    </row>
    <row r="362" spans="2:10" s="2" customFormat="1" ht="15" x14ac:dyDescent="0.25">
      <c r="B362" s="86" t="s">
        <v>53</v>
      </c>
      <c r="C362" s="67" t="str">
        <f t="shared" si="16"/>
        <v>ALBAÑILERIA</v>
      </c>
      <c r="D362" s="49"/>
      <c r="E362" s="64"/>
      <c r="F362" s="65"/>
      <c r="G362" s="39"/>
      <c r="H362" s="101">
        <f t="shared" si="17"/>
        <v>0</v>
      </c>
      <c r="J362" s="62">
        <f t="shared" si="15"/>
        <v>228759.05562173913</v>
      </c>
    </row>
    <row r="363" spans="2:10" s="2" customFormat="1" ht="15" x14ac:dyDescent="0.25">
      <c r="B363" s="86" t="s">
        <v>54</v>
      </c>
      <c r="C363" s="67" t="str">
        <f t="shared" si="16"/>
        <v>MUEBLES DE BAÑO, ACCESORIOS Y EQUIPO</v>
      </c>
      <c r="D363" s="49"/>
      <c r="E363" s="64"/>
      <c r="F363" s="65"/>
      <c r="G363" s="39"/>
      <c r="H363" s="101">
        <f t="shared" si="17"/>
        <v>0</v>
      </c>
      <c r="J363" s="62"/>
    </row>
    <row r="364" spans="2:10" s="2" customFormat="1" ht="15" x14ac:dyDescent="0.25">
      <c r="B364" s="86" t="s">
        <v>55</v>
      </c>
      <c r="C364" s="67" t="str">
        <f t="shared" si="16"/>
        <v>MOBILIARIO FIJO</v>
      </c>
      <c r="D364" s="49"/>
      <c r="E364" s="64"/>
      <c r="F364" s="65"/>
      <c r="G364" s="39"/>
      <c r="H364" s="101">
        <f t="shared" si="17"/>
        <v>0</v>
      </c>
      <c r="J364" s="62"/>
    </row>
    <row r="365" spans="2:10" s="2" customFormat="1" ht="15" x14ac:dyDescent="0.25">
      <c r="B365" s="86" t="s">
        <v>58</v>
      </c>
      <c r="C365" s="67" t="str">
        <f t="shared" si="16"/>
        <v>PISOS Y AZULEJOS</v>
      </c>
      <c r="D365" s="49"/>
      <c r="E365" s="64"/>
      <c r="F365" s="65"/>
      <c r="G365" s="39"/>
      <c r="H365" s="101">
        <f t="shared" si="17"/>
        <v>0</v>
      </c>
      <c r="J365" s="62"/>
    </row>
    <row r="366" spans="2:10" s="2" customFormat="1" ht="15" x14ac:dyDescent="0.25">
      <c r="B366" s="86" t="s">
        <v>305</v>
      </c>
      <c r="C366" s="67" t="str">
        <f t="shared" si="16"/>
        <v>PINTURA</v>
      </c>
      <c r="D366" s="49"/>
      <c r="E366" s="64"/>
      <c r="F366" s="65"/>
      <c r="G366" s="39"/>
      <c r="H366" s="101">
        <f t="shared" si="17"/>
        <v>0</v>
      </c>
      <c r="J366" s="62"/>
    </row>
    <row r="367" spans="2:10" s="2" customFormat="1" ht="15" x14ac:dyDescent="0.25">
      <c r="B367" s="86" t="s">
        <v>306</v>
      </c>
      <c r="C367" s="67" t="str">
        <f t="shared" si="16"/>
        <v>AZOTEA</v>
      </c>
      <c r="D367" s="49"/>
      <c r="E367" s="64"/>
      <c r="F367" s="65"/>
      <c r="G367" s="39"/>
      <c r="H367" s="101">
        <f t="shared" si="17"/>
        <v>0</v>
      </c>
      <c r="J367" s="62">
        <f>VLOOKUP(B367,$B$178:$J$333,9,FALSE)</f>
        <v>9617.3151999999991</v>
      </c>
    </row>
    <row r="368" spans="2:10" s="2" customFormat="1" ht="15" x14ac:dyDescent="0.25">
      <c r="B368" s="86" t="s">
        <v>323</v>
      </c>
      <c r="C368" s="67" t="str">
        <f t="shared" si="16"/>
        <v>RPBI</v>
      </c>
      <c r="D368" s="49"/>
      <c r="E368" s="64"/>
      <c r="F368" s="65"/>
      <c r="G368" s="39"/>
      <c r="H368" s="101">
        <f t="shared" si="17"/>
        <v>0</v>
      </c>
      <c r="J368" s="62">
        <f>VLOOKUP(B368,$B$178:$J$333,9,FALSE)</f>
        <v>103394.86910434783</v>
      </c>
    </row>
    <row r="369" spans="2:11" s="2" customFormat="1" ht="15" x14ac:dyDescent="0.25">
      <c r="B369" s="86" t="s">
        <v>324</v>
      </c>
      <c r="C369" s="67" t="str">
        <f t="shared" si="16"/>
        <v>OBRA EXTERIOR</v>
      </c>
      <c r="D369" s="49"/>
      <c r="E369" s="64"/>
      <c r="F369" s="65"/>
      <c r="G369" s="39"/>
      <c r="H369" s="101">
        <f t="shared" si="17"/>
        <v>0</v>
      </c>
      <c r="J369" s="62">
        <f>VLOOKUP(B369,$B$178:$J$333,9,FALSE)</f>
        <v>7026.15</v>
      </c>
    </row>
    <row r="370" spans="2:11" s="2" customFormat="1" ht="15" x14ac:dyDescent="0.25">
      <c r="B370" s="86" t="s">
        <v>325</v>
      </c>
      <c r="C370" s="67" t="str">
        <f t="shared" si="16"/>
        <v>LIMPIEZA</v>
      </c>
      <c r="D370" s="49"/>
      <c r="E370" s="64"/>
      <c r="F370" s="65"/>
      <c r="G370" s="39"/>
      <c r="H370" s="101">
        <f t="shared" si="17"/>
        <v>0</v>
      </c>
      <c r="J370" s="62">
        <f>VLOOKUP(B370,$B$178:$J$333,9,FALSE)</f>
        <v>2095.2280000000001</v>
      </c>
    </row>
    <row r="371" spans="2:11" s="2" customFormat="1" ht="15" x14ac:dyDescent="0.25">
      <c r="B371" s="68"/>
      <c r="C371" s="69"/>
      <c r="D371" s="49"/>
      <c r="E371" s="64"/>
      <c r="F371" s="65"/>
      <c r="G371" s="39"/>
      <c r="H371" s="70"/>
    </row>
    <row r="372" spans="2:11" s="2" customFormat="1" ht="15" x14ac:dyDescent="0.25">
      <c r="B372" s="68"/>
      <c r="C372" s="69"/>
      <c r="D372" s="49"/>
      <c r="E372" s="64"/>
      <c r="F372" s="65"/>
      <c r="G372" s="39"/>
      <c r="H372" s="70"/>
    </row>
    <row r="373" spans="2:11" s="4" customFormat="1" ht="18" customHeight="1" x14ac:dyDescent="0.25">
      <c r="B373" s="107" t="s">
        <v>14</v>
      </c>
      <c r="C373" s="107"/>
      <c r="D373" s="107"/>
      <c r="E373" s="107"/>
      <c r="F373" s="107"/>
      <c r="G373" s="28" t="s">
        <v>15</v>
      </c>
      <c r="H373" s="29">
        <f>H336+H355</f>
        <v>0</v>
      </c>
      <c r="J373" s="29" t="e">
        <f>J336+J349</f>
        <v>#N/A</v>
      </c>
    </row>
    <row r="374" spans="2:11" s="4" customFormat="1" ht="15.75" x14ac:dyDescent="0.25">
      <c r="B374" s="108"/>
      <c r="C374" s="108"/>
      <c r="D374" s="108"/>
      <c r="E374" s="108"/>
      <c r="F374" s="108"/>
      <c r="G374" s="28" t="s">
        <v>16</v>
      </c>
      <c r="H374" s="29">
        <f>+ROUND(H373*0.16,2)</f>
        <v>0</v>
      </c>
      <c r="J374" s="29" t="e">
        <f>+ROUND(J373*0.16,2)</f>
        <v>#N/A</v>
      </c>
    </row>
    <row r="375" spans="2:11" s="4" customFormat="1" ht="15.75" x14ac:dyDescent="0.25">
      <c r="B375" s="108"/>
      <c r="C375" s="108"/>
      <c r="D375" s="108"/>
      <c r="E375" s="108"/>
      <c r="F375" s="108"/>
      <c r="G375" s="28" t="s">
        <v>17</v>
      </c>
      <c r="H375" s="29">
        <f>+H373+H374</f>
        <v>0</v>
      </c>
      <c r="J375" s="29" t="e">
        <f>+J373+J374</f>
        <v>#N/A</v>
      </c>
      <c r="K375" s="80"/>
    </row>
    <row r="376" spans="2:11" s="2" customFormat="1" x14ac:dyDescent="0.25">
      <c r="D376" s="52"/>
      <c r="E376" s="34"/>
    </row>
    <row r="377" spans="2:11" s="2" customFormat="1" x14ac:dyDescent="0.25">
      <c r="D377" s="52"/>
      <c r="E377" s="34"/>
    </row>
    <row r="378" spans="2:11" s="2" customFormat="1" x14ac:dyDescent="0.25">
      <c r="D378" s="52"/>
      <c r="E378" s="34"/>
      <c r="H378" s="8"/>
    </row>
    <row r="379" spans="2:11" s="2" customFormat="1" x14ac:dyDescent="0.25">
      <c r="D379" s="52"/>
      <c r="E379" s="34"/>
      <c r="H379" s="8"/>
    </row>
    <row r="380" spans="2:11" s="2" customFormat="1" x14ac:dyDescent="0.25">
      <c r="D380" s="52"/>
      <c r="E380" s="34"/>
    </row>
    <row r="381" spans="2:11" s="2" customFormat="1" x14ac:dyDescent="0.25">
      <c r="D381" s="52"/>
      <c r="E381" s="34"/>
    </row>
    <row r="382" spans="2:11" s="2" customFormat="1" x14ac:dyDescent="0.25">
      <c r="D382" s="52"/>
      <c r="E382" s="34"/>
    </row>
    <row r="383" spans="2:11" s="2" customFormat="1" x14ac:dyDescent="0.25">
      <c r="D383" s="52"/>
      <c r="E383" s="34"/>
      <c r="H383" s="7"/>
    </row>
    <row r="384" spans="2:11" s="2" customFormat="1" x14ac:dyDescent="0.25">
      <c r="D384" s="52"/>
      <c r="E384" s="34"/>
    </row>
    <row r="385" spans="4:5" s="2" customFormat="1" x14ac:dyDescent="0.25">
      <c r="D385" s="52"/>
      <c r="E385" s="34"/>
    </row>
    <row r="386" spans="4:5" s="2" customFormat="1" x14ac:dyDescent="0.25">
      <c r="D386" s="52"/>
      <c r="E386" s="34"/>
    </row>
    <row r="387" spans="4:5" s="2" customFormat="1" x14ac:dyDescent="0.25">
      <c r="D387" s="52"/>
      <c r="E387" s="34"/>
    </row>
    <row r="388" spans="4:5" s="2" customFormat="1" x14ac:dyDescent="0.25">
      <c r="D388" s="52"/>
      <c r="E388" s="34"/>
    </row>
    <row r="389" spans="4:5" s="2" customFormat="1" x14ac:dyDescent="0.25">
      <c r="D389" s="52"/>
      <c r="E389" s="34"/>
    </row>
    <row r="390" spans="4:5" s="2" customFormat="1" x14ac:dyDescent="0.25">
      <c r="D390" s="52"/>
      <c r="E390" s="34"/>
    </row>
    <row r="391" spans="4:5" s="2" customFormat="1" x14ac:dyDescent="0.25">
      <c r="D391" s="52"/>
      <c r="E391" s="34"/>
    </row>
    <row r="392" spans="4:5" s="2" customFormat="1" x14ac:dyDescent="0.25">
      <c r="D392" s="52"/>
      <c r="E392" s="34"/>
    </row>
    <row r="393" spans="4:5" s="2" customFormat="1" x14ac:dyDescent="0.25">
      <c r="D393" s="52"/>
      <c r="E393" s="34"/>
    </row>
    <row r="394" spans="4:5" s="2" customFormat="1" x14ac:dyDescent="0.25">
      <c r="D394" s="52"/>
      <c r="E394" s="34"/>
    </row>
    <row r="395" spans="4:5" s="2" customFormat="1" x14ac:dyDescent="0.25">
      <c r="D395" s="52"/>
      <c r="E395" s="34"/>
    </row>
    <row r="396" spans="4:5" s="2" customFormat="1" x14ac:dyDescent="0.25">
      <c r="D396" s="52"/>
      <c r="E396" s="34"/>
    </row>
  </sheetData>
  <mergeCells count="16">
    <mergeCell ref="B373:F373"/>
    <mergeCell ref="B374:F375"/>
    <mergeCell ref="H12:H13"/>
    <mergeCell ref="B15:H15"/>
    <mergeCell ref="C4:C5"/>
    <mergeCell ref="B2:B13"/>
    <mergeCell ref="D2:G2"/>
    <mergeCell ref="D3:G6"/>
    <mergeCell ref="D7:F7"/>
    <mergeCell ref="C8:C10"/>
    <mergeCell ref="D8:F8"/>
    <mergeCell ref="E9:F9"/>
    <mergeCell ref="D10:F10"/>
    <mergeCell ref="D11:G11"/>
    <mergeCell ref="C12:C13"/>
    <mergeCell ref="D12:G13"/>
  </mergeCells>
  <printOptions horizontalCentered="1"/>
  <pageMargins left="0.19685039370078741" right="0.19685039370078741" top="0.39370078740157483" bottom="0.55118110236220474" header="0.27559055118110237" footer="0.35433070866141736"/>
  <pageSetup scale="75" fitToHeight="18" orientation="landscape" horizontalDpi="4294967295" verticalDpi="4294967295" r:id="rId1"/>
  <headerFooter>
    <oddFooter>&amp;L&amp;8&amp;F&amp;C&amp;8Página &amp;P de &amp;N</oddFooter>
  </headerFooter>
  <rowBreaks count="1" manualBreakCount="1">
    <brk id="333"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vt:lpstr>
      <vt:lpstr>CATALOGO!Área_de_impresión</vt:lpstr>
      <vt:lpstr>CATALOGO!Títulos_a_imprimir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Diaz</dc:creator>
  <cp:lastModifiedBy>Tomas</cp:lastModifiedBy>
  <cp:lastPrinted>2019-07-22T13:22:07Z</cp:lastPrinted>
  <dcterms:created xsi:type="dcterms:W3CDTF">2018-12-17T16:20:56Z</dcterms:created>
  <dcterms:modified xsi:type="dcterms:W3CDTF">2019-07-24T15:18:03Z</dcterms:modified>
</cp:coreProperties>
</file>